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570" windowWidth="20730" windowHeight="4935" firstSheet="1" activeTab="1"/>
  </bookViews>
  <sheets>
    <sheet name="Notes" sheetId="5" state="hidden" r:id="rId1"/>
    <sheet name="Contracts Register" sheetId="24" r:id="rId2"/>
    <sheet name="Register" sheetId="2" state="hidden" r:id="rId3"/>
    <sheet name="Data" sheetId="3" state="hidden" r:id="rId4"/>
    <sheet name="Report 2014" sheetId="4" state="hidden" r:id="rId5"/>
    <sheet name="Register sorted by value 211216" sheetId="16" state="hidden" r:id="rId6"/>
    <sheet name="CFOA sorted by value 211216" sheetId="17" state="hidden" r:id="rId7"/>
    <sheet name="Sheet1" sheetId="25" r:id="rId8"/>
  </sheets>
  <definedNames>
    <definedName name="_xlnm._FilterDatabase" localSheetId="1" hidden="1">'Contracts Register'!$A$1:$Q$503</definedName>
    <definedName name="_xlnm._FilterDatabase" localSheetId="2" hidden="1">Register!$A$1:$Y$1206</definedName>
    <definedName name="Contract">Data!$K$2:$K$16</definedName>
    <definedName name="Key">Data!$I$2:$I$7</definedName>
    <definedName name="_xlnm.Print_Area" localSheetId="0">Notes!$A$1:$D$50</definedName>
    <definedName name="_xlnm.Print_Area" localSheetId="4">'Report 2014'!$A$1:$O$23</definedName>
    <definedName name="_xlnm.Print_Titles" localSheetId="6">'CFOA sorted by value 211216'!$2:$2</definedName>
    <definedName name="_xlnm.Print_Titles" localSheetId="1">'Contracts Register'!$1:$1</definedName>
    <definedName name="_xlnm.Print_Titles" localSheetId="2">Register!$1:$1</definedName>
    <definedName name="_xlnm.Print_Titles" localSheetId="5">'Register sorted by value 211216'!$2:$2</definedName>
    <definedName name="Procurement">Data!$M$2:$M$4</definedName>
    <definedName name="SME">Data!$O$1:$O$2</definedName>
  </definedNames>
  <calcPr calcId="145621"/>
</workbook>
</file>

<file path=xl/calcChain.xml><?xml version="1.0" encoding="utf-8"?>
<calcChain xmlns="http://schemas.openxmlformats.org/spreadsheetml/2006/main">
  <c r="F513" i="24" l="1"/>
  <c r="G282" i="24"/>
  <c r="G513" i="24"/>
  <c r="G32" i="24"/>
  <c r="G62" i="24"/>
  <c r="G508" i="24"/>
  <c r="G506" i="24"/>
  <c r="G357" i="24"/>
  <c r="G12" i="24"/>
  <c r="G488" i="24"/>
  <c r="G339" i="24"/>
  <c r="G261" i="24"/>
  <c r="G446" i="24"/>
  <c r="G8" i="24"/>
  <c r="G105" i="24"/>
  <c r="G119" i="24"/>
  <c r="G106" i="24"/>
  <c r="G28" i="24"/>
  <c r="Y1208" i="17"/>
  <c r="Y1207" i="17"/>
  <c r="Y1206" i="17"/>
  <c r="Y1204" i="17"/>
  <c r="Y1203" i="17"/>
  <c r="Y1202" i="17"/>
  <c r="Y1201" i="17"/>
  <c r="Y1200" i="17"/>
  <c r="Y1199" i="17"/>
  <c r="Y1198" i="17"/>
  <c r="Y1197" i="17"/>
  <c r="Y1196" i="17"/>
  <c r="Y1195" i="17"/>
  <c r="Y1194" i="17"/>
  <c r="Y1193" i="17"/>
  <c r="Y1192" i="17"/>
  <c r="Y1191" i="17"/>
  <c r="Y1190" i="17"/>
  <c r="Y1189" i="17"/>
  <c r="Y1188" i="17"/>
  <c r="Y1187" i="17"/>
  <c r="Y1186" i="17"/>
  <c r="Y1185" i="17"/>
  <c r="Y1184" i="17"/>
  <c r="Y1183" i="17"/>
  <c r="Y1182" i="17"/>
  <c r="Y1181" i="17"/>
  <c r="Y1180" i="17"/>
  <c r="Y1179" i="17"/>
  <c r="Y1178" i="17"/>
  <c r="Y1177" i="17"/>
  <c r="Y1176" i="17"/>
  <c r="Y1175" i="17"/>
  <c r="Y1174" i="17"/>
  <c r="Y1173" i="17"/>
  <c r="I1173" i="17"/>
  <c r="Y1172" i="17"/>
  <c r="Y1171" i="17"/>
  <c r="Y1170" i="17"/>
  <c r="Y1169" i="17"/>
  <c r="Y1168" i="17"/>
  <c r="Y1167" i="17"/>
  <c r="Y1166" i="17"/>
  <c r="Y1165" i="17"/>
  <c r="Y1164" i="17"/>
  <c r="I1164" i="17"/>
  <c r="Y1163" i="17"/>
  <c r="Y1162" i="17"/>
  <c r="Y1161" i="17"/>
  <c r="Y1160" i="17"/>
  <c r="Y1159" i="17"/>
  <c r="Y1158" i="17"/>
  <c r="Y1157" i="17"/>
  <c r="Y1156" i="17"/>
  <c r="Y1155" i="17"/>
  <c r="Y1154" i="17"/>
  <c r="Y1153" i="17"/>
  <c r="Y1152" i="17"/>
  <c r="Y1151" i="17"/>
  <c r="Y1150" i="17"/>
  <c r="Y1149" i="17"/>
  <c r="Y1148" i="17"/>
  <c r="Y1147" i="17"/>
  <c r="Y1146" i="17"/>
  <c r="Y1145" i="17"/>
  <c r="Y1144" i="17"/>
  <c r="Y1143" i="17"/>
  <c r="Y1142" i="17"/>
  <c r="Y1141" i="17"/>
  <c r="Y1140" i="17"/>
  <c r="Y1139" i="17"/>
  <c r="Y1138" i="17"/>
  <c r="Y1137" i="17"/>
  <c r="Y1136" i="17"/>
  <c r="Y1135" i="17"/>
  <c r="Y1134" i="17"/>
  <c r="Y1133" i="17"/>
  <c r="Y1132" i="17"/>
  <c r="Y1131" i="17"/>
  <c r="Y1130" i="17"/>
  <c r="Y1129" i="17"/>
  <c r="Y1128" i="17"/>
  <c r="Y1127" i="17"/>
  <c r="Y1126" i="17"/>
  <c r="Y1125" i="17"/>
  <c r="Y1124" i="17"/>
  <c r="Y1123" i="17"/>
  <c r="Y1122" i="17"/>
  <c r="Y1121" i="17"/>
  <c r="Y1120" i="17"/>
  <c r="Y1119" i="17"/>
  <c r="Y1118" i="17"/>
  <c r="Y1117" i="17"/>
  <c r="Y1116" i="17"/>
  <c r="Y1115" i="17"/>
  <c r="Y1114" i="17"/>
  <c r="Y1113" i="17"/>
  <c r="Y1112" i="17"/>
  <c r="Y1111" i="17"/>
  <c r="Y1110" i="17"/>
  <c r="Y1109" i="17"/>
  <c r="Y1108" i="17"/>
  <c r="Y1107" i="17"/>
  <c r="Y1106" i="17"/>
  <c r="Y1105" i="17"/>
  <c r="Y1104" i="17"/>
  <c r="Y1103" i="17"/>
  <c r="Y1102" i="17"/>
  <c r="Y1101" i="17"/>
  <c r="Y1100" i="17"/>
  <c r="Y1099" i="17"/>
  <c r="Y1098" i="17"/>
  <c r="Y1097" i="17"/>
  <c r="Y1096" i="17"/>
  <c r="Y1095" i="17"/>
  <c r="Y1094" i="17"/>
  <c r="Y1093" i="17"/>
  <c r="Y1092" i="17"/>
  <c r="Y1091" i="17"/>
  <c r="Y1090" i="17"/>
  <c r="Y1089" i="17"/>
  <c r="Y1088" i="17"/>
  <c r="Y1087" i="17"/>
  <c r="Y1086" i="17"/>
  <c r="Y1085" i="17"/>
  <c r="Y1084" i="17"/>
  <c r="Y1083" i="17"/>
  <c r="Y1082" i="17"/>
  <c r="Y1081" i="17"/>
  <c r="Y1080" i="17"/>
  <c r="Y1079" i="17"/>
  <c r="Y1078" i="17"/>
  <c r="Y1077" i="17"/>
  <c r="Y1076" i="17"/>
  <c r="Y1075" i="17"/>
  <c r="Y1074" i="17"/>
  <c r="Y1073" i="17"/>
  <c r="Y1072" i="17"/>
  <c r="Y1071" i="17"/>
  <c r="Y1070" i="17"/>
  <c r="Y1069" i="17"/>
  <c r="Y1068" i="17"/>
  <c r="Y1067" i="17"/>
  <c r="Y1066" i="17"/>
  <c r="Y1065" i="17"/>
  <c r="Y1064" i="17"/>
  <c r="I1064" i="17"/>
  <c r="Y1063" i="17"/>
  <c r="Y1062" i="17"/>
  <c r="Y1061" i="17"/>
  <c r="Y1060" i="17"/>
  <c r="Y1059" i="17"/>
  <c r="Y1058" i="17"/>
  <c r="Y1057" i="17"/>
  <c r="Y1056" i="17"/>
  <c r="Y1055" i="17"/>
  <c r="Y1054" i="17"/>
  <c r="Y1053" i="17"/>
  <c r="Y1052" i="17"/>
  <c r="Y1051" i="17"/>
  <c r="Y1050" i="17"/>
  <c r="Y1049" i="17"/>
  <c r="Y1048" i="17"/>
  <c r="Y1047" i="17"/>
  <c r="Y1046" i="17"/>
  <c r="Y1045" i="17"/>
  <c r="Y1044" i="17"/>
  <c r="Y1043" i="17"/>
  <c r="Y1042" i="17"/>
  <c r="Y1041" i="17"/>
  <c r="Y1040" i="17"/>
  <c r="Y1039" i="17"/>
  <c r="Y1038" i="17"/>
  <c r="Y1037" i="17"/>
  <c r="Y1036" i="17"/>
  <c r="Y1035" i="17"/>
  <c r="Y1034" i="17"/>
  <c r="Y1033" i="17"/>
  <c r="Y1032" i="17"/>
  <c r="Y1031" i="17"/>
  <c r="Y1030" i="17"/>
  <c r="Y1029" i="17"/>
  <c r="Y1028" i="17"/>
  <c r="Y1027" i="17"/>
  <c r="Y1026" i="17"/>
  <c r="Y1025" i="17"/>
  <c r="Y1024" i="17"/>
  <c r="Y1023" i="17"/>
  <c r="Y1022" i="17"/>
  <c r="Y1021" i="17"/>
  <c r="Y1020" i="17"/>
  <c r="Y1019" i="17"/>
  <c r="Y1018" i="17"/>
  <c r="Y1017" i="17"/>
  <c r="Y1016" i="17"/>
  <c r="Y1015" i="17"/>
  <c r="Y1014" i="17"/>
  <c r="Y1013" i="17"/>
  <c r="Y1012" i="17"/>
  <c r="Y1011" i="17"/>
  <c r="Y1010" i="17"/>
  <c r="Y1009" i="17"/>
  <c r="Y1008" i="17"/>
  <c r="Y1007" i="17"/>
  <c r="Y1006" i="17"/>
  <c r="Y1005" i="17"/>
  <c r="Y1004" i="17"/>
  <c r="Y1003" i="17"/>
  <c r="Y1002" i="17"/>
  <c r="Y1001" i="17"/>
  <c r="Y1000" i="17"/>
  <c r="Y999" i="17"/>
  <c r="Y998" i="17"/>
  <c r="Y997" i="17"/>
  <c r="Y996" i="17"/>
  <c r="Y995" i="17"/>
  <c r="Y994" i="17"/>
  <c r="Y993" i="17"/>
  <c r="Y992" i="17"/>
  <c r="Y991" i="17"/>
  <c r="Y990" i="17"/>
  <c r="Y989" i="17"/>
  <c r="Y988" i="17"/>
  <c r="Y987" i="17"/>
  <c r="Y986" i="17"/>
  <c r="Y985" i="17"/>
  <c r="Y984" i="17"/>
  <c r="Y983" i="17"/>
  <c r="Y982" i="17"/>
  <c r="Y981" i="17"/>
  <c r="Y980" i="17"/>
  <c r="Y979" i="17"/>
  <c r="Y978" i="17"/>
  <c r="Y977" i="17"/>
  <c r="Y976" i="17"/>
  <c r="I976" i="17"/>
  <c r="Y975" i="17"/>
  <c r="Y974" i="17"/>
  <c r="Y973" i="17"/>
  <c r="Y972" i="17"/>
  <c r="Y971" i="17"/>
  <c r="Y970" i="17"/>
  <c r="Y969" i="17"/>
  <c r="Y968" i="17"/>
  <c r="Y967" i="17"/>
  <c r="Y966" i="17"/>
  <c r="Y965" i="17"/>
  <c r="Y964" i="17"/>
  <c r="Y963" i="17"/>
  <c r="Y962" i="17"/>
  <c r="Y961" i="17"/>
  <c r="Y960" i="17"/>
  <c r="Y959" i="17"/>
  <c r="Y958" i="17"/>
  <c r="Y957" i="17"/>
  <c r="Y956" i="17"/>
  <c r="Y955" i="17"/>
  <c r="Y954" i="17"/>
  <c r="Y953" i="17"/>
  <c r="Y952" i="17"/>
  <c r="Y951" i="17"/>
  <c r="Y950" i="17"/>
  <c r="Y949" i="17"/>
  <c r="Y948" i="17"/>
  <c r="Y947" i="17"/>
  <c r="Y946" i="17"/>
  <c r="Y945" i="17"/>
  <c r="Y944" i="17"/>
  <c r="Y943" i="17"/>
  <c r="Y942" i="17"/>
  <c r="Y941" i="17"/>
  <c r="Y940" i="17"/>
  <c r="Y939" i="17"/>
  <c r="Y938" i="17"/>
  <c r="Y937" i="17"/>
  <c r="Y936" i="17"/>
  <c r="Y935" i="17"/>
  <c r="Y934" i="17"/>
  <c r="Y933" i="17"/>
  <c r="Y932" i="17"/>
  <c r="Y931" i="17"/>
  <c r="Y930" i="17"/>
  <c r="Y929" i="17"/>
  <c r="Y928" i="17"/>
  <c r="Y927" i="17"/>
  <c r="Y926" i="17"/>
  <c r="Y925" i="17"/>
  <c r="Y924" i="17"/>
  <c r="Y923" i="17"/>
  <c r="Y922" i="17"/>
  <c r="Y921" i="17"/>
  <c r="Y920" i="17"/>
  <c r="Y919" i="17"/>
  <c r="Y918" i="17"/>
  <c r="Y917" i="17"/>
  <c r="Y916" i="17"/>
  <c r="Y915" i="17"/>
  <c r="Y914" i="17"/>
  <c r="Y913" i="17"/>
  <c r="Y912" i="17"/>
  <c r="Y911" i="17"/>
  <c r="Y910" i="17"/>
  <c r="Y909" i="17"/>
  <c r="Y908" i="17"/>
  <c r="Y907" i="17"/>
  <c r="Y906" i="17"/>
  <c r="Y905" i="17"/>
  <c r="Y904" i="17"/>
  <c r="Y903" i="17"/>
  <c r="Y902" i="17"/>
  <c r="Y901" i="17"/>
  <c r="Y900" i="17"/>
  <c r="Y899" i="17"/>
  <c r="Y898" i="17"/>
  <c r="Y897" i="17"/>
  <c r="Y896" i="17"/>
  <c r="Y895" i="17"/>
  <c r="Y894" i="17"/>
  <c r="Y893" i="17"/>
  <c r="Y892" i="17"/>
  <c r="Y891" i="17"/>
  <c r="Y890" i="17"/>
  <c r="Y889" i="17"/>
  <c r="Y888" i="17"/>
  <c r="Y887" i="17"/>
  <c r="Y886" i="17"/>
  <c r="Y885" i="17"/>
  <c r="Y884" i="17"/>
  <c r="Y883" i="17"/>
  <c r="Y882" i="17"/>
  <c r="Y881" i="17"/>
  <c r="Y880" i="17"/>
  <c r="Y879" i="17"/>
  <c r="Y878" i="17"/>
  <c r="Y877" i="17"/>
  <c r="Y876" i="17"/>
  <c r="Y875" i="17"/>
  <c r="Y874" i="17"/>
  <c r="Y873" i="17"/>
  <c r="Y872" i="17"/>
  <c r="Y871" i="17"/>
  <c r="Y870" i="17"/>
  <c r="I870" i="17"/>
  <c r="Y869" i="17"/>
  <c r="Y868" i="17"/>
  <c r="Y867" i="17"/>
  <c r="Y866" i="17"/>
  <c r="Y865" i="17"/>
  <c r="Y864" i="17"/>
  <c r="Y863" i="17"/>
  <c r="Y862" i="17"/>
  <c r="Y861" i="17"/>
  <c r="Y860" i="17"/>
  <c r="Y859" i="17"/>
  <c r="I858" i="17"/>
  <c r="Y857" i="17"/>
  <c r="Y856" i="17"/>
  <c r="Y855" i="17"/>
  <c r="Y854" i="17"/>
  <c r="Y853" i="17"/>
  <c r="Y852" i="17"/>
  <c r="Y851" i="17"/>
  <c r="Y850" i="17"/>
  <c r="Y849" i="17"/>
  <c r="Y848" i="17"/>
  <c r="I848" i="17"/>
  <c r="Y847" i="17"/>
  <c r="Y846" i="17"/>
  <c r="Y845" i="17"/>
  <c r="Y844" i="17"/>
  <c r="Y843" i="17"/>
  <c r="Y842" i="17"/>
  <c r="Y841" i="17"/>
  <c r="Y840" i="17"/>
  <c r="Y839" i="17"/>
  <c r="Y838" i="17"/>
  <c r="Y837" i="17"/>
  <c r="Y836" i="17"/>
  <c r="Y835" i="17"/>
  <c r="Y834" i="17"/>
  <c r="Y833" i="17"/>
  <c r="Y832" i="17"/>
  <c r="Y831" i="17"/>
  <c r="Y830" i="17"/>
  <c r="Y829" i="17"/>
  <c r="Y828" i="17"/>
  <c r="Y827" i="17"/>
  <c r="Y826" i="17"/>
  <c r="Y825" i="17"/>
  <c r="I825" i="17"/>
  <c r="Y824" i="17"/>
  <c r="Y823" i="17"/>
  <c r="Y822" i="17"/>
  <c r="Y821" i="17"/>
  <c r="Y820" i="17"/>
  <c r="Y819" i="17"/>
  <c r="Y818" i="17"/>
  <c r="Y817" i="17"/>
  <c r="Y816" i="17"/>
  <c r="Y815" i="17"/>
  <c r="Y814" i="17"/>
  <c r="Y813" i="17"/>
  <c r="Y812" i="17"/>
  <c r="Y811" i="17"/>
  <c r="Y810" i="17"/>
  <c r="Y809" i="17"/>
  <c r="Y808" i="17"/>
  <c r="Y807" i="17"/>
  <c r="Y806" i="17"/>
  <c r="Y805" i="17"/>
  <c r="Y804" i="17"/>
  <c r="Y803" i="17"/>
  <c r="Y802" i="17"/>
  <c r="Y801" i="17"/>
  <c r="Y800" i="17"/>
  <c r="I800" i="17"/>
  <c r="Y799" i="17"/>
  <c r="Y798" i="17"/>
  <c r="Y797" i="17"/>
  <c r="Y796" i="17"/>
  <c r="Y795" i="17"/>
  <c r="Y794" i="17"/>
  <c r="Y793" i="17"/>
  <c r="Y792" i="17"/>
  <c r="Y791" i="17"/>
  <c r="Y790" i="17"/>
  <c r="Y789" i="17"/>
  <c r="Y788" i="17"/>
  <c r="Y787" i="17"/>
  <c r="Y786" i="17"/>
  <c r="Y785" i="17"/>
  <c r="Y784" i="17"/>
  <c r="Y783" i="17"/>
  <c r="Y782" i="17"/>
  <c r="Y781" i="17"/>
  <c r="Y780" i="17"/>
  <c r="Y779" i="17"/>
  <c r="Y778" i="17"/>
  <c r="Y777" i="17"/>
  <c r="Y776" i="17"/>
  <c r="Y775" i="17"/>
  <c r="Y774" i="17"/>
  <c r="Y773" i="17"/>
  <c r="Y772" i="17"/>
  <c r="I772" i="17"/>
  <c r="Y771" i="17"/>
  <c r="Y770" i="17"/>
  <c r="Y769" i="17"/>
  <c r="Y768" i="17"/>
  <c r="Y767" i="17"/>
  <c r="Y766" i="17"/>
  <c r="Y765" i="17"/>
  <c r="Y764" i="17"/>
  <c r="Y763" i="17"/>
  <c r="Y762" i="17"/>
  <c r="Y761" i="17"/>
  <c r="Y760" i="17"/>
  <c r="Y759" i="17"/>
  <c r="Y758" i="17"/>
  <c r="Y757" i="17"/>
  <c r="I757" i="17"/>
  <c r="Y756" i="17"/>
  <c r="Y755" i="17"/>
  <c r="Y754" i="17"/>
  <c r="Y753" i="17"/>
  <c r="Y752" i="17"/>
  <c r="Y751" i="17"/>
  <c r="Y750" i="17"/>
  <c r="Y749" i="17"/>
  <c r="Y748" i="17"/>
  <c r="Y747" i="17"/>
  <c r="Y746" i="17"/>
  <c r="Y745" i="17"/>
  <c r="I745" i="17"/>
  <c r="Y744" i="17"/>
  <c r="Y743" i="17"/>
  <c r="Y742" i="17"/>
  <c r="Y741" i="17"/>
  <c r="Y740" i="17"/>
  <c r="Y739" i="17"/>
  <c r="Y738" i="17"/>
  <c r="Y737" i="17"/>
  <c r="Y736" i="17"/>
  <c r="Y735" i="17"/>
  <c r="Y734" i="17"/>
  <c r="Y733" i="17"/>
  <c r="Y732" i="17"/>
  <c r="Y731" i="17"/>
  <c r="Y730" i="17"/>
  <c r="Y729" i="17"/>
  <c r="Y728" i="17"/>
  <c r="Y727" i="17"/>
  <c r="Y726" i="17"/>
  <c r="Y725" i="17"/>
  <c r="Y724" i="17"/>
  <c r="Y723" i="17"/>
  <c r="Y722" i="17"/>
  <c r="Y721" i="17"/>
  <c r="Y720" i="17"/>
  <c r="Y719" i="17"/>
  <c r="Y718" i="17"/>
  <c r="Y717" i="17"/>
  <c r="Y716" i="17"/>
  <c r="Y715" i="17"/>
  <c r="Y714" i="17"/>
  <c r="Y713" i="17"/>
  <c r="Y712" i="17"/>
  <c r="Y711" i="17"/>
  <c r="Y710" i="17"/>
  <c r="Y709" i="17"/>
  <c r="Y708" i="17"/>
  <c r="Y707" i="17"/>
  <c r="Y706" i="17"/>
  <c r="Y705" i="17"/>
  <c r="Y704" i="17"/>
  <c r="Y703" i="17"/>
  <c r="Y702" i="17"/>
  <c r="Y701" i="17"/>
  <c r="Y700" i="17"/>
  <c r="Y699" i="17"/>
  <c r="Y698" i="17"/>
  <c r="Y697" i="17"/>
  <c r="Y696" i="17"/>
  <c r="Y695" i="17"/>
  <c r="Y694" i="17"/>
  <c r="Y693" i="17"/>
  <c r="Y692" i="17"/>
  <c r="Y691" i="17"/>
  <c r="Y690" i="17"/>
  <c r="Y689" i="17"/>
  <c r="Y688" i="17"/>
  <c r="Y687" i="17"/>
  <c r="Y686" i="17"/>
  <c r="Y685" i="17"/>
  <c r="Y684" i="17"/>
  <c r="Y683" i="17"/>
  <c r="Y682" i="17"/>
  <c r="Y681" i="17"/>
  <c r="Y680" i="17"/>
  <c r="Y679" i="17"/>
  <c r="Y678" i="17"/>
  <c r="Y677" i="17"/>
  <c r="Y676" i="17"/>
  <c r="Y675" i="17"/>
  <c r="Y674" i="17"/>
  <c r="Y673" i="17"/>
  <c r="Y672" i="17"/>
  <c r="Y671" i="17"/>
  <c r="Y670" i="17"/>
  <c r="Y669" i="17"/>
  <c r="Y668" i="17"/>
  <c r="Y667" i="17"/>
  <c r="Y666" i="17"/>
  <c r="Y665" i="17"/>
  <c r="Y664" i="17"/>
  <c r="Y663" i="17"/>
  <c r="Y662" i="17"/>
  <c r="Y661" i="17"/>
  <c r="Y660" i="17"/>
  <c r="Y659" i="17"/>
  <c r="Y658" i="17"/>
  <c r="Y657" i="17"/>
  <c r="Y656" i="17"/>
  <c r="Y655" i="17"/>
  <c r="Y654" i="17"/>
  <c r="Y653" i="17"/>
  <c r="Y652" i="17"/>
  <c r="Y651" i="17"/>
  <c r="Y650" i="17"/>
  <c r="Y649" i="17"/>
  <c r="Y648" i="17"/>
  <c r="Y647" i="17"/>
  <c r="Y646" i="17"/>
  <c r="Y645" i="17"/>
  <c r="Y644" i="17"/>
  <c r="Y643" i="17"/>
  <c r="I643" i="17"/>
  <c r="Y642" i="17"/>
  <c r="Y641" i="17"/>
  <c r="Y640" i="17"/>
  <c r="Y639" i="17"/>
  <c r="I639" i="17"/>
  <c r="Y638" i="17"/>
  <c r="Y637" i="17"/>
  <c r="Y636" i="17"/>
  <c r="Y635" i="17"/>
  <c r="Y634" i="17"/>
  <c r="Y633" i="17"/>
  <c r="Y632" i="17"/>
  <c r="Y631" i="17"/>
  <c r="Y630" i="17"/>
  <c r="Y629" i="17"/>
  <c r="Y628" i="17"/>
  <c r="Y627" i="17"/>
  <c r="Y626" i="17"/>
  <c r="I626" i="17"/>
  <c r="Y625" i="17"/>
  <c r="Y624" i="17"/>
  <c r="Y623" i="17"/>
  <c r="Y622" i="17"/>
  <c r="Y621" i="17"/>
  <c r="Y620" i="17"/>
  <c r="Y619" i="17"/>
  <c r="Y618" i="17"/>
  <c r="Y617" i="17"/>
  <c r="Y616" i="17"/>
  <c r="Y615" i="17"/>
  <c r="I615" i="17"/>
  <c r="Y614" i="17"/>
  <c r="Y613" i="17"/>
  <c r="Y612" i="17"/>
  <c r="Y611" i="17"/>
  <c r="Y610" i="17"/>
  <c r="Y609" i="17"/>
  <c r="Y608" i="17"/>
  <c r="Y607" i="17"/>
  <c r="Y606" i="17"/>
  <c r="Y605" i="17"/>
  <c r="Y604" i="17"/>
  <c r="Y603" i="17"/>
  <c r="Y602" i="17"/>
  <c r="Y601" i="17"/>
  <c r="Y600" i="17"/>
  <c r="Y599" i="17"/>
  <c r="Y598" i="17"/>
  <c r="Y597" i="17"/>
  <c r="Y596" i="17"/>
  <c r="Y595" i="17"/>
  <c r="Y594" i="17"/>
  <c r="Y593" i="17"/>
  <c r="Y592" i="17"/>
  <c r="Y591" i="17"/>
  <c r="Y590" i="17"/>
  <c r="Y589" i="17"/>
  <c r="I589" i="17"/>
  <c r="Y588" i="17"/>
  <c r="Y587" i="17"/>
  <c r="Y586" i="17"/>
  <c r="Y585" i="17"/>
  <c r="Y584" i="17"/>
  <c r="Y583" i="17"/>
  <c r="Y582" i="17"/>
  <c r="Y581" i="17"/>
  <c r="Y580" i="17"/>
  <c r="I580" i="17"/>
  <c r="Y579" i="17"/>
  <c r="Y578" i="17"/>
  <c r="Y577" i="17"/>
  <c r="Y576" i="17"/>
  <c r="Y575" i="17"/>
  <c r="I575" i="17"/>
  <c r="Y574" i="17"/>
  <c r="Y573" i="17"/>
  <c r="Y572" i="17"/>
  <c r="Y571" i="17"/>
  <c r="Y570" i="17"/>
  <c r="Y569" i="17"/>
  <c r="Y568" i="17"/>
  <c r="Y567" i="17"/>
  <c r="I567" i="17"/>
  <c r="Y566" i="17"/>
  <c r="Y565" i="17"/>
  <c r="Y564" i="17"/>
  <c r="Y563" i="17"/>
  <c r="Y562" i="17"/>
  <c r="Y561" i="17"/>
  <c r="I561" i="17"/>
  <c r="Y560" i="17"/>
  <c r="Y559" i="17"/>
  <c r="Y558" i="17"/>
  <c r="Y557" i="17"/>
  <c r="Y556" i="17"/>
  <c r="Y555" i="17"/>
  <c r="Y554" i="17"/>
  <c r="Y553" i="17"/>
  <c r="Y552" i="17"/>
  <c r="Y551" i="17"/>
  <c r="Y550" i="17"/>
  <c r="Y549" i="17"/>
  <c r="Y548" i="17"/>
  <c r="Y547" i="17"/>
  <c r="Y546" i="17"/>
  <c r="Y545" i="17"/>
  <c r="Y544" i="17"/>
  <c r="I544" i="17"/>
  <c r="Y543" i="17"/>
  <c r="Y542" i="17"/>
  <c r="Y541" i="17"/>
  <c r="Y540" i="17"/>
  <c r="Y539" i="17"/>
  <c r="Y538" i="17"/>
  <c r="I538" i="17"/>
  <c r="Y537" i="17"/>
  <c r="Y536" i="17"/>
  <c r="Y535" i="17"/>
  <c r="Y534" i="17"/>
  <c r="Y533" i="17"/>
  <c r="Y532" i="17"/>
  <c r="I532" i="17"/>
  <c r="Y531" i="17"/>
  <c r="Y530" i="17"/>
  <c r="Y529" i="17"/>
  <c r="Y528" i="17"/>
  <c r="Y527" i="17"/>
  <c r="Y526" i="17"/>
  <c r="Y525" i="17"/>
  <c r="I525" i="17"/>
  <c r="Y524" i="17"/>
  <c r="Y523" i="17"/>
  <c r="Y522" i="17"/>
  <c r="Y521" i="17"/>
  <c r="Y520" i="17"/>
  <c r="Y519" i="17"/>
  <c r="I519" i="17"/>
  <c r="Y518" i="17"/>
  <c r="Y517" i="17"/>
  <c r="Y516" i="17"/>
  <c r="Y515" i="17"/>
  <c r="I515" i="17"/>
  <c r="Y514" i="17"/>
  <c r="Y513" i="17"/>
  <c r="Y512" i="17"/>
  <c r="Y511" i="17"/>
  <c r="Y510" i="17"/>
  <c r="I510" i="17"/>
  <c r="Y509" i="17"/>
  <c r="Y508" i="17"/>
  <c r="Y507" i="17"/>
  <c r="Y506" i="17"/>
  <c r="Y505" i="17"/>
  <c r="Y504" i="17"/>
  <c r="I504" i="17"/>
  <c r="Y503" i="17"/>
  <c r="Y502" i="17"/>
  <c r="Y501" i="17"/>
  <c r="Y500" i="17"/>
  <c r="Y499" i="17"/>
  <c r="Y498" i="17"/>
  <c r="Y497" i="17"/>
  <c r="I497" i="17"/>
  <c r="Y496" i="17"/>
  <c r="Y495" i="17"/>
  <c r="Y494" i="17"/>
  <c r="Y493" i="17"/>
  <c r="Y492" i="17"/>
  <c r="Y491" i="17"/>
  <c r="Y490" i="17"/>
  <c r="Y489" i="17"/>
  <c r="Y488" i="17"/>
  <c r="Y487" i="17"/>
  <c r="Y486" i="17"/>
  <c r="Y485" i="17"/>
  <c r="Y484" i="17"/>
  <c r="Y483" i="17"/>
  <c r="Y482" i="17"/>
  <c r="Y481" i="17"/>
  <c r="Y480" i="17"/>
  <c r="Y479" i="17"/>
  <c r="I479" i="17"/>
  <c r="Y478" i="17"/>
  <c r="Y477" i="17"/>
  <c r="Y476" i="17"/>
  <c r="I476" i="17"/>
  <c r="Y475" i="17"/>
  <c r="Y474" i="17"/>
  <c r="Y473" i="17"/>
  <c r="Y472" i="17"/>
  <c r="Y471" i="17"/>
  <c r="I471" i="17"/>
  <c r="Y470" i="17"/>
  <c r="Y469" i="17"/>
  <c r="Y468" i="17"/>
  <c r="Y467" i="17"/>
  <c r="I467" i="17"/>
  <c r="Y466" i="17"/>
  <c r="Y465" i="17"/>
  <c r="Y464" i="17"/>
  <c r="Y463" i="17"/>
  <c r="Y462" i="17"/>
  <c r="Y461" i="17"/>
  <c r="Y460" i="17"/>
  <c r="Y459" i="17"/>
  <c r="Y458" i="17"/>
  <c r="Y457" i="17"/>
  <c r="Y456" i="17"/>
  <c r="Y455" i="17"/>
  <c r="Y454" i="17"/>
  <c r="I454" i="17"/>
  <c r="Y453" i="17"/>
  <c r="Y452" i="17"/>
  <c r="Y451" i="17"/>
  <c r="Y450" i="17"/>
  <c r="Y449" i="17"/>
  <c r="Y448" i="17"/>
  <c r="Y447" i="17"/>
  <c r="Y446" i="17"/>
  <c r="Y445" i="17"/>
  <c r="Y444" i="17"/>
  <c r="Y443" i="17"/>
  <c r="I443" i="17"/>
  <c r="Y442" i="17"/>
  <c r="Y441" i="17"/>
  <c r="Y440" i="17"/>
  <c r="Y439" i="17"/>
  <c r="I439" i="17"/>
  <c r="Y438" i="17"/>
  <c r="Y437" i="17"/>
  <c r="Y436" i="17"/>
  <c r="Y435" i="17"/>
  <c r="Y434" i="17"/>
  <c r="Y433" i="17"/>
  <c r="Y432" i="17"/>
  <c r="Y431" i="17"/>
  <c r="I431" i="17"/>
  <c r="Y430" i="17"/>
  <c r="Y429" i="17"/>
  <c r="Y428" i="17"/>
  <c r="Y427" i="17"/>
  <c r="Y426" i="17"/>
  <c r="I426" i="17"/>
  <c r="Y425" i="17"/>
  <c r="Y424" i="17"/>
  <c r="Y423" i="17"/>
  <c r="I423" i="17"/>
  <c r="Y422" i="17"/>
  <c r="Y421" i="17"/>
  <c r="Y420" i="17"/>
  <c r="Y419" i="17"/>
  <c r="Y418" i="17"/>
  <c r="Y417" i="17"/>
  <c r="I417" i="17"/>
  <c r="Y416" i="17"/>
  <c r="Y415" i="17"/>
  <c r="Y414" i="17"/>
  <c r="Y413" i="17"/>
  <c r="Y412" i="17"/>
  <c r="Y411" i="17"/>
  <c r="Y410" i="17"/>
  <c r="I410" i="17"/>
  <c r="Y409" i="17"/>
  <c r="Y408" i="17"/>
  <c r="Y407" i="17"/>
  <c r="Y406" i="17"/>
  <c r="Y405" i="17"/>
  <c r="I405" i="17"/>
  <c r="Y404" i="17"/>
  <c r="Y403" i="17"/>
  <c r="Y402" i="17"/>
  <c r="I402" i="17"/>
  <c r="Y401" i="17"/>
  <c r="Y400" i="17"/>
  <c r="Y399" i="17"/>
  <c r="Y398" i="17"/>
  <c r="Y397" i="17"/>
  <c r="Y396" i="17"/>
  <c r="I396" i="17"/>
  <c r="Y395" i="17"/>
  <c r="Y394" i="17"/>
  <c r="Y393" i="17"/>
  <c r="I393" i="17"/>
  <c r="Y392" i="17"/>
  <c r="Y391" i="17"/>
  <c r="Y390" i="17"/>
  <c r="Y389" i="17"/>
  <c r="I389" i="17"/>
  <c r="Y388" i="17"/>
  <c r="Y387" i="17"/>
  <c r="Y386" i="17"/>
  <c r="Y385" i="17"/>
  <c r="I385" i="17"/>
  <c r="Y384" i="17"/>
  <c r="Y383" i="17"/>
  <c r="Y382" i="17"/>
  <c r="Y381" i="17"/>
  <c r="Y380" i="17"/>
  <c r="Y379" i="17"/>
  <c r="Y378" i="17"/>
  <c r="Y377" i="17"/>
  <c r="Y376" i="17"/>
  <c r="Y375" i="17"/>
  <c r="Y374" i="17"/>
  <c r="Y373" i="17"/>
  <c r="Y372" i="17"/>
  <c r="I372" i="17"/>
  <c r="Y371" i="17"/>
  <c r="Y370" i="17"/>
  <c r="Y369" i="17"/>
  <c r="I369" i="17"/>
  <c r="Y368" i="17"/>
  <c r="Y367" i="17"/>
  <c r="Y366" i="17"/>
  <c r="Y365" i="17"/>
  <c r="Y364" i="17"/>
  <c r="I364" i="17"/>
  <c r="Y363" i="17"/>
  <c r="Y362" i="17"/>
  <c r="Y361" i="17"/>
  <c r="Y360" i="17"/>
  <c r="Y359" i="17"/>
  <c r="Y358" i="17"/>
  <c r="I358" i="17"/>
  <c r="Y357" i="17"/>
  <c r="Y356" i="17"/>
  <c r="Y355" i="17"/>
  <c r="Y354" i="17"/>
  <c r="Y353" i="17"/>
  <c r="Y352" i="17"/>
  <c r="Y351" i="17"/>
  <c r="Y350" i="17"/>
  <c r="Y349" i="17"/>
  <c r="Y348" i="17"/>
  <c r="Y347" i="17"/>
  <c r="I347" i="17"/>
  <c r="Y346" i="17"/>
  <c r="Y345" i="17"/>
  <c r="Y344" i="17"/>
  <c r="I344" i="17"/>
  <c r="Y343" i="17"/>
  <c r="Y342" i="17"/>
  <c r="Y341" i="17"/>
  <c r="Y340" i="17"/>
  <c r="Y339" i="17"/>
  <c r="Y338" i="17"/>
  <c r="Y337" i="17"/>
  <c r="Y336" i="17"/>
  <c r="Y335" i="17"/>
  <c r="Y334" i="17"/>
  <c r="Y333" i="17"/>
  <c r="Y331" i="17"/>
  <c r="Y330" i="17"/>
  <c r="I330" i="17"/>
  <c r="Y329" i="17"/>
  <c r="Y328" i="17"/>
  <c r="Y327" i="17"/>
  <c r="Y326" i="17"/>
  <c r="Y325" i="17"/>
  <c r="I325" i="17"/>
  <c r="Y324" i="17"/>
  <c r="Y323" i="17"/>
  <c r="Y322" i="17"/>
  <c r="Y321" i="17"/>
  <c r="Y320" i="17"/>
  <c r="Y319" i="17"/>
  <c r="Y318" i="17"/>
  <c r="Y317" i="17"/>
  <c r="Y316" i="17"/>
  <c r="Y315" i="17"/>
  <c r="Y314" i="17"/>
  <c r="Y313" i="17"/>
  <c r="I313" i="17"/>
  <c r="Y312" i="17"/>
  <c r="Y311" i="17"/>
  <c r="Y310" i="17"/>
  <c r="Y309" i="17"/>
  <c r="Y308" i="17"/>
  <c r="Y307" i="17"/>
  <c r="I307" i="17"/>
  <c r="Y306" i="17"/>
  <c r="Y305" i="17"/>
  <c r="Y304" i="17"/>
  <c r="Y303" i="17"/>
  <c r="Y302" i="17"/>
  <c r="Y301" i="17"/>
  <c r="Y300" i="17"/>
  <c r="Y299" i="17"/>
  <c r="Y298" i="17"/>
  <c r="Y297" i="17"/>
  <c r="Y296" i="17"/>
  <c r="Y295" i="17"/>
  <c r="Y294" i="17"/>
  <c r="Y293" i="17"/>
  <c r="Y292" i="17"/>
  <c r="Y291" i="17"/>
  <c r="Y290" i="17"/>
  <c r="Y289" i="17"/>
  <c r="Y288" i="17"/>
  <c r="I288" i="17"/>
  <c r="Y287" i="17"/>
  <c r="Y286" i="17"/>
  <c r="Y285" i="17"/>
  <c r="Y284" i="17"/>
  <c r="I284" i="17"/>
  <c r="Y283" i="17"/>
  <c r="Y282" i="17"/>
  <c r="Y281" i="17"/>
  <c r="Y280" i="17"/>
  <c r="Y279" i="17"/>
  <c r="Y278" i="17"/>
  <c r="Y277" i="17"/>
  <c r="I277" i="17"/>
  <c r="Y276" i="17"/>
  <c r="Y275" i="17"/>
  <c r="Y274" i="17"/>
  <c r="Y273" i="17"/>
  <c r="Y272" i="17"/>
  <c r="Y271" i="17"/>
  <c r="Y270" i="17"/>
  <c r="Y269" i="17"/>
  <c r="Y268" i="17"/>
  <c r="Y267" i="17"/>
  <c r="I267" i="17"/>
  <c r="Y266" i="17"/>
  <c r="Y265" i="17"/>
  <c r="Y264" i="17"/>
  <c r="Y263" i="17"/>
  <c r="I263" i="17"/>
  <c r="Y262" i="17"/>
  <c r="Y261" i="17"/>
  <c r="Y260" i="17"/>
  <c r="Y259" i="17"/>
  <c r="I259" i="17"/>
  <c r="Y258" i="17"/>
  <c r="Y257" i="17"/>
  <c r="Y256" i="17"/>
  <c r="Y255" i="17"/>
  <c r="Y254" i="17"/>
  <c r="Y253" i="17"/>
  <c r="Y252" i="17"/>
  <c r="Y251" i="17"/>
  <c r="I250" i="17"/>
  <c r="Y249" i="17"/>
  <c r="Y248" i="17"/>
  <c r="Y247" i="17"/>
  <c r="Y246" i="17"/>
  <c r="Y245" i="17"/>
  <c r="I245" i="17"/>
  <c r="Y244" i="17"/>
  <c r="Y243" i="17"/>
  <c r="Y242" i="17"/>
  <c r="Y241" i="17"/>
  <c r="Y240" i="17"/>
  <c r="Y239" i="17"/>
  <c r="I239" i="17"/>
  <c r="Y238" i="17"/>
  <c r="Y237" i="17"/>
  <c r="Y236" i="17"/>
  <c r="Y235" i="17"/>
  <c r="Y234" i="17"/>
  <c r="Y233" i="17"/>
  <c r="Y232" i="17"/>
  <c r="Y231" i="17"/>
  <c r="Y230" i="17"/>
  <c r="I230" i="17"/>
  <c r="Y229" i="17"/>
  <c r="Y228" i="17"/>
  <c r="Y227" i="17"/>
  <c r="Y226" i="17"/>
  <c r="Y225" i="17"/>
  <c r="Y224" i="17"/>
  <c r="Y223" i="17"/>
  <c r="I223" i="17"/>
  <c r="Y222" i="17"/>
  <c r="Y221" i="17"/>
  <c r="Y220" i="17"/>
  <c r="I220" i="17"/>
  <c r="Y219" i="17"/>
  <c r="Y218" i="17"/>
  <c r="Y217" i="17"/>
  <c r="Y216" i="17"/>
  <c r="Y215" i="17"/>
  <c r="Y214" i="17"/>
  <c r="I214" i="17"/>
  <c r="Y213" i="17"/>
  <c r="Y212" i="17"/>
  <c r="Y211" i="17"/>
  <c r="I211" i="17"/>
  <c r="Y210" i="17"/>
  <c r="Y209" i="17"/>
  <c r="Y208" i="17"/>
  <c r="Y207" i="17"/>
  <c r="Y206" i="17"/>
  <c r="Y205" i="17"/>
  <c r="Y204" i="17"/>
  <c r="Y203" i="17"/>
  <c r="Y202" i="17"/>
  <c r="Y201" i="17"/>
  <c r="Y200" i="17"/>
  <c r="Y199" i="17"/>
  <c r="Y198" i="17"/>
  <c r="Y197" i="17"/>
  <c r="Y196" i="17"/>
  <c r="Y195" i="17"/>
  <c r="Y194" i="17"/>
  <c r="Y193" i="17"/>
  <c r="Y192" i="17"/>
  <c r="Y191" i="17"/>
  <c r="Y190" i="17"/>
  <c r="Y189" i="17"/>
  <c r="Y188" i="17"/>
  <c r="Y187" i="17"/>
  <c r="Y186" i="17"/>
  <c r="I186" i="17"/>
  <c r="Y185" i="17"/>
  <c r="Y184" i="17"/>
  <c r="Y183" i="17"/>
  <c r="Y182" i="17"/>
  <c r="Y181" i="17"/>
  <c r="Y180" i="17"/>
  <c r="Y179" i="17"/>
  <c r="Y178" i="17"/>
  <c r="Y177" i="17"/>
  <c r="Y176" i="17"/>
  <c r="Y175" i="17"/>
  <c r="Y174" i="17"/>
  <c r="I174" i="17"/>
  <c r="Y173" i="17"/>
  <c r="Y172" i="17"/>
  <c r="Y171" i="17"/>
  <c r="Y170" i="17"/>
  <c r="I170" i="17"/>
  <c r="Y169" i="17"/>
  <c r="Y168" i="17"/>
  <c r="Y167" i="17"/>
  <c r="I167" i="17"/>
  <c r="Y166" i="17"/>
  <c r="Y165" i="17"/>
  <c r="Y164" i="17"/>
  <c r="Y163" i="17"/>
  <c r="I163" i="17"/>
  <c r="Y162" i="17"/>
  <c r="Y161" i="17"/>
  <c r="Y160" i="17"/>
  <c r="Y159" i="17"/>
  <c r="Y158" i="17"/>
  <c r="I158" i="17"/>
  <c r="Y157" i="17"/>
  <c r="Y156" i="17"/>
  <c r="Y155" i="17"/>
  <c r="Y154" i="17"/>
  <c r="Y153" i="17"/>
  <c r="Y152" i="17"/>
  <c r="Y151" i="17"/>
  <c r="Y150" i="17"/>
  <c r="Y149" i="17"/>
  <c r="Y148" i="17"/>
  <c r="Y147" i="17"/>
  <c r="I147" i="17"/>
  <c r="Y146" i="17"/>
  <c r="Y145" i="17"/>
  <c r="Y144" i="17"/>
  <c r="Y143" i="17"/>
  <c r="Y142" i="17"/>
  <c r="Y141" i="17"/>
  <c r="Y140" i="17"/>
  <c r="I139" i="17"/>
  <c r="Y138" i="17"/>
  <c r="Y137" i="17"/>
  <c r="Y136" i="17"/>
  <c r="I135" i="17"/>
  <c r="Y134" i="17"/>
  <c r="Y133" i="17"/>
  <c r="Y132" i="17"/>
  <c r="Y131" i="17"/>
  <c r="Y130" i="17"/>
  <c r="I130" i="17"/>
  <c r="Y129" i="17"/>
  <c r="Y128" i="17"/>
  <c r="Y127" i="17"/>
  <c r="Y126" i="17"/>
  <c r="I126" i="17"/>
  <c r="Y125" i="17"/>
  <c r="Y124" i="17"/>
  <c r="Y123" i="17"/>
  <c r="Y122" i="17"/>
  <c r="Y121" i="17"/>
  <c r="I121" i="17"/>
  <c r="Y120" i="17"/>
  <c r="Y119" i="17"/>
  <c r="Y118" i="17"/>
  <c r="I118" i="17"/>
  <c r="Y117" i="17"/>
  <c r="Y116" i="17"/>
  <c r="Y115" i="17"/>
  <c r="I115" i="17"/>
  <c r="Y114" i="17"/>
  <c r="Y113" i="17"/>
  <c r="Y112" i="17"/>
  <c r="I111" i="17"/>
  <c r="Y110" i="17"/>
  <c r="Y109" i="17"/>
  <c r="Y108" i="17"/>
  <c r="Y107" i="17"/>
  <c r="Y106" i="17"/>
  <c r="Y105" i="17"/>
  <c r="Y104" i="17"/>
  <c r="Y103" i="17"/>
  <c r="Y102" i="17"/>
  <c r="I102" i="17"/>
  <c r="Y101" i="17"/>
  <c r="Y100" i="17"/>
  <c r="Y99" i="17"/>
  <c r="I98" i="17"/>
  <c r="Y97" i="17"/>
  <c r="Y96" i="17"/>
  <c r="Y95" i="17"/>
  <c r="Y94" i="17"/>
  <c r="I94" i="17"/>
  <c r="Y93" i="17"/>
  <c r="Y92" i="17"/>
  <c r="I91" i="17"/>
  <c r="Y90" i="17"/>
  <c r="Y89" i="17"/>
  <c r="Y88" i="17"/>
  <c r="Y87" i="17"/>
  <c r="Y86" i="17"/>
  <c r="I86" i="17"/>
  <c r="Y85" i="17"/>
  <c r="Y84" i="17"/>
  <c r="Y83" i="17"/>
  <c r="Y82" i="17"/>
  <c r="Y81" i="17"/>
  <c r="Y80" i="17"/>
  <c r="Y79" i="17"/>
  <c r="Y78" i="17"/>
  <c r="I78" i="17"/>
  <c r="Y77" i="17"/>
  <c r="Y76" i="17"/>
  <c r="Y75" i="17"/>
  <c r="Y74" i="17"/>
  <c r="Y73" i="17"/>
  <c r="Y72" i="17"/>
  <c r="Y71" i="17"/>
  <c r="I71" i="17"/>
  <c r="Y70" i="17"/>
  <c r="Y69" i="17"/>
  <c r="Y68" i="17"/>
  <c r="Y67" i="17"/>
  <c r="I67" i="17"/>
  <c r="Y66" i="17"/>
  <c r="Y65" i="17"/>
  <c r="I64" i="17"/>
  <c r="Y63" i="17"/>
  <c r="Y62" i="17"/>
  <c r="Y61" i="17"/>
  <c r="Y60" i="17"/>
  <c r="I60" i="17"/>
  <c r="Y59" i="17"/>
  <c r="Y58" i="17"/>
  <c r="Y57" i="17"/>
  <c r="Y56" i="17"/>
  <c r="Y55" i="17"/>
  <c r="Y54" i="17"/>
  <c r="Y53" i="17"/>
  <c r="I53" i="17"/>
  <c r="Y52" i="17"/>
  <c r="Y51" i="17"/>
  <c r="Y50" i="17"/>
  <c r="Y49" i="17"/>
  <c r="Y48" i="17"/>
  <c r="Y47" i="17"/>
  <c r="Y46" i="17"/>
  <c r="I46" i="17"/>
  <c r="Y45" i="17"/>
  <c r="Y44" i="17"/>
  <c r="Y43" i="17"/>
  <c r="Y42" i="17"/>
  <c r="Y41" i="17"/>
  <c r="Y40" i="17"/>
  <c r="I40" i="17"/>
  <c r="Y39" i="17"/>
  <c r="Y38" i="17"/>
  <c r="Y37" i="17"/>
  <c r="Y36" i="17"/>
  <c r="I36" i="17"/>
  <c r="Y35" i="17"/>
  <c r="Y34" i="17"/>
  <c r="Y33" i="17"/>
  <c r="Y32" i="17"/>
  <c r="Y31" i="17"/>
  <c r="Y30" i="17"/>
  <c r="Y29" i="17"/>
  <c r="Y28" i="17"/>
  <c r="I28" i="17"/>
  <c r="Y27" i="17"/>
  <c r="Y26" i="17"/>
  <c r="Y25" i="17"/>
  <c r="Y24" i="17"/>
  <c r="Y23" i="17"/>
  <c r="I23" i="17"/>
  <c r="Y22" i="17"/>
  <c r="Y21" i="17"/>
  <c r="Y20" i="17"/>
  <c r="Y19" i="17"/>
  <c r="Y18" i="17"/>
  <c r="Y17" i="17"/>
  <c r="Y16" i="17"/>
  <c r="Y15" i="17"/>
  <c r="Y14" i="17"/>
  <c r="Y13" i="17"/>
  <c r="Y12" i="17"/>
  <c r="Y11" i="17"/>
  <c r="Y10" i="17"/>
  <c r="Y9" i="17"/>
  <c r="Y8" i="17"/>
  <c r="Y7" i="17"/>
  <c r="Y6" i="17"/>
  <c r="Y5" i="17"/>
  <c r="I5" i="17"/>
  <c r="Y4" i="17"/>
  <c r="Y3" i="17"/>
  <c r="D431" i="16"/>
  <c r="D626" i="16"/>
  <c r="Q1208" i="16"/>
  <c r="Q1207" i="16"/>
  <c r="Q1206" i="16"/>
  <c r="Q304" i="16"/>
  <c r="Q361" i="16"/>
  <c r="Q603" i="16"/>
  <c r="Q257" i="16"/>
  <c r="Q1201" i="16"/>
  <c r="Q566" i="16"/>
  <c r="Q352" i="16"/>
  <c r="Q1200" i="16"/>
  <c r="Q1199" i="16"/>
  <c r="Q721" i="16"/>
  <c r="Q1198" i="16"/>
  <c r="Q636" i="16"/>
  <c r="Q1197" i="16"/>
  <c r="Q1196" i="16"/>
  <c r="Q205" i="16"/>
  <c r="Q450" i="16"/>
  <c r="Q601" i="16"/>
  <c r="Q408" i="16"/>
  <c r="Q34" i="16"/>
  <c r="Q1195" i="16"/>
  <c r="Q766" i="16"/>
  <c r="Q1194" i="16"/>
  <c r="Q10" i="16"/>
  <c r="Q1193" i="16"/>
  <c r="Q107" i="16"/>
  <c r="Q706" i="16"/>
  <c r="Q625" i="16"/>
  <c r="Q482" i="16"/>
  <c r="Q705" i="16"/>
  <c r="Q548" i="16"/>
  <c r="Q11" i="16"/>
  <c r="Q81" i="16"/>
  <c r="Q33" i="16"/>
  <c r="Q301" i="16"/>
  <c r="Q32" i="16"/>
  <c r="Q31" i="16"/>
  <c r="Q30" i="16"/>
  <c r="Q29" i="16"/>
  <c r="Q28" i="16"/>
  <c r="D28" i="16"/>
  <c r="Q255" i="16"/>
  <c r="Q254" i="16"/>
  <c r="Q253" i="16"/>
  <c r="Q252" i="16"/>
  <c r="Q251" i="16"/>
  <c r="D250" i="16"/>
  <c r="Q73" i="16"/>
  <c r="Q72" i="16"/>
  <c r="Q71" i="16"/>
  <c r="D71" i="16"/>
  <c r="Q1192" i="16"/>
  <c r="Q199" i="16"/>
  <c r="Q1191" i="16"/>
  <c r="Q156" i="16"/>
  <c r="Q664" i="16"/>
  <c r="Q22" i="16"/>
  <c r="Q237" i="16"/>
  <c r="Q487" i="16"/>
  <c r="Q1190" i="16"/>
  <c r="Q334" i="16"/>
  <c r="Q1189" i="16"/>
  <c r="Q734" i="16"/>
  <c r="Q434" i="16"/>
  <c r="Q433" i="16"/>
  <c r="Q432" i="16"/>
  <c r="Q431" i="16"/>
  <c r="Q618" i="16"/>
  <c r="Q1188" i="16"/>
  <c r="Q18" i="16"/>
  <c r="Q20" i="16"/>
  <c r="Q1187" i="16"/>
  <c r="Q80" i="16"/>
  <c r="Q79" i="16"/>
  <c r="Q78" i="16"/>
  <c r="D78" i="16"/>
  <c r="Q355" i="16"/>
  <c r="Q763" i="16"/>
  <c r="Q197" i="16"/>
  <c r="Q295" i="16"/>
  <c r="Q808" i="16"/>
  <c r="Q321" i="16"/>
  <c r="Q376" i="16"/>
  <c r="Q701" i="16"/>
  <c r="Q748" i="16"/>
  <c r="Q733" i="16"/>
  <c r="Q13" i="16"/>
  <c r="Q709" i="16"/>
  <c r="Q634" i="16"/>
  <c r="Q663" i="16"/>
  <c r="Q781" i="16"/>
  <c r="Q125" i="16"/>
  <c r="Q485" i="16"/>
  <c r="Q275" i="16"/>
  <c r="Q720" i="16"/>
  <c r="Q630" i="16"/>
  <c r="Q395" i="16"/>
  <c r="Q394" i="16"/>
  <c r="Q393" i="16"/>
  <c r="D393" i="16"/>
  <c r="Q611" i="16"/>
  <c r="Q298" i="16"/>
  <c r="Q354" i="16"/>
  <c r="Q682" i="16"/>
  <c r="Q513" i="16"/>
  <c r="Q3" i="16"/>
  <c r="Q19" i="16"/>
  <c r="Q744" i="16"/>
  <c r="Q550" i="16"/>
  <c r="Q769" i="16"/>
  <c r="Q631" i="16"/>
  <c r="Q518" i="16"/>
  <c r="Q262" i="16"/>
  <c r="Q59" i="16"/>
  <c r="Q14" i="16"/>
  <c r="Q587" i="16"/>
  <c r="Q537" i="16"/>
  <c r="Q599" i="16"/>
  <c r="Q490" i="16"/>
  <c r="Q484" i="16"/>
  <c r="Q632" i="16"/>
  <c r="Q491" i="16"/>
  <c r="Q445" i="16"/>
  <c r="Q444" i="16"/>
  <c r="Q443" i="16"/>
  <c r="D443" i="16"/>
  <c r="Q737" i="16"/>
  <c r="Q693" i="16"/>
  <c r="Q560" i="16"/>
  <c r="Q593" i="16"/>
  <c r="Q780" i="16"/>
  <c r="Q324" i="16"/>
  <c r="Q415" i="16"/>
  <c r="Q329" i="16"/>
  <c r="Q124" i="16"/>
  <c r="Q683" i="16"/>
  <c r="Q336" i="16"/>
  <c r="Q399" i="16"/>
  <c r="Q333" i="16"/>
  <c r="Q1186" i="16"/>
  <c r="Q306" i="16"/>
  <c r="Q662" i="16"/>
  <c r="Q1185" i="16"/>
  <c r="Q732" i="16"/>
  <c r="Q1184" i="16"/>
  <c r="Q1183" i="16"/>
  <c r="Q1182" i="16"/>
  <c r="Q1181" i="16"/>
  <c r="Q218" i="16"/>
  <c r="Q383" i="16"/>
  <c r="Q1180" i="16"/>
  <c r="Q1179" i="16"/>
  <c r="Q1178" i="16"/>
  <c r="Q750" i="16"/>
  <c r="Q378" i="16"/>
  <c r="Q1177" i="16"/>
  <c r="Q413" i="16"/>
  <c r="Q536" i="16"/>
  <c r="Q782" i="16"/>
  <c r="Q624" i="16"/>
  <c r="Q276" i="16"/>
  <c r="Q1176" i="16"/>
  <c r="Q680" i="16"/>
  <c r="Q1175" i="16"/>
  <c r="Q1174" i="16"/>
  <c r="Q1173" i="16"/>
  <c r="D1173" i="16"/>
  <c r="Q451" i="16"/>
  <c r="Q368" i="16"/>
  <c r="Q1172" i="16"/>
  <c r="Q1171" i="16"/>
  <c r="Q286" i="16"/>
  <c r="Q285" i="16"/>
  <c r="Q284" i="16"/>
  <c r="D284" i="16"/>
  <c r="Q1170" i="16"/>
  <c r="Q1169" i="16"/>
  <c r="Q1168" i="16"/>
  <c r="Q1167" i="16"/>
  <c r="Q787" i="16"/>
  <c r="Q1166" i="16"/>
  <c r="Q1165" i="16"/>
  <c r="Q1164" i="16"/>
  <c r="D1164" i="16"/>
  <c r="Q522" i="16"/>
  <c r="Q312" i="16"/>
  <c r="Q675" i="16"/>
  <c r="Q1163" i="16"/>
  <c r="Q1162" i="16"/>
  <c r="Q1161" i="16"/>
  <c r="Q1160" i="16"/>
  <c r="Q1159" i="16"/>
  <c r="Q1158" i="16"/>
  <c r="Q719" i="16"/>
  <c r="Q248" i="16"/>
  <c r="Q247" i="16"/>
  <c r="Q246" i="16"/>
  <c r="Q245" i="16"/>
  <c r="D245" i="16"/>
  <c r="Q429" i="16"/>
  <c r="Q1157" i="16"/>
  <c r="Q1156" i="16"/>
  <c r="Q1155" i="16"/>
  <c r="Q1154" i="16"/>
  <c r="Q1153" i="16"/>
  <c r="Q1152" i="16"/>
  <c r="Q1151" i="16"/>
  <c r="Q689" i="16"/>
  <c r="Q578" i="16"/>
  <c r="Q1150" i="16"/>
  <c r="Q556" i="16"/>
  <c r="Q816" i="16"/>
  <c r="Q155" i="16"/>
  <c r="Q588" i="16"/>
  <c r="Q1149" i="16"/>
  <c r="Q1148" i="16"/>
  <c r="Q1147" i="16"/>
  <c r="Q1146" i="16"/>
  <c r="Q1145" i="16"/>
  <c r="Q283" i="16"/>
  <c r="Q1144" i="16"/>
  <c r="Q1143" i="16"/>
  <c r="Q598" i="16"/>
  <c r="Q39" i="16"/>
  <c r="Q1142" i="16"/>
  <c r="Q777" i="16"/>
  <c r="Q446" i="16"/>
  <c r="Q442" i="16"/>
  <c r="Q473" i="16"/>
  <c r="Q472" i="16"/>
  <c r="Q471" i="16"/>
  <c r="D471" i="16"/>
  <c r="Q1141" i="16"/>
  <c r="Q1140" i="16"/>
  <c r="Q489" i="16"/>
  <c r="Q1139" i="16"/>
  <c r="Q305" i="16"/>
  <c r="Q1138" i="16"/>
  <c r="Q1137" i="16"/>
  <c r="Q448" i="16"/>
  <c r="Q552" i="16"/>
  <c r="Q650" i="16"/>
  <c r="Q743" i="16"/>
  <c r="Q1136" i="16"/>
  <c r="Q1135" i="16"/>
  <c r="Q1134" i="16"/>
  <c r="Q106" i="16"/>
  <c r="Q293" i="16"/>
  <c r="Q235" i="16"/>
  <c r="Q1133" i="16"/>
  <c r="Q1132" i="16"/>
  <c r="Q704" i="16"/>
  <c r="Q1131" i="16"/>
  <c r="Q1130" i="16"/>
  <c r="Q335" i="16"/>
  <c r="Q1129" i="16"/>
  <c r="Q809" i="16"/>
  <c r="Q1128" i="16"/>
  <c r="Q89" i="16"/>
  <c r="Q88" i="16"/>
  <c r="Q87" i="16"/>
  <c r="Q86" i="16"/>
  <c r="D86" i="16"/>
  <c r="Q1127" i="16"/>
  <c r="Q1126" i="16"/>
  <c r="Q1125" i="16"/>
  <c r="Q798" i="16"/>
  <c r="Q574" i="16"/>
  <c r="Q340" i="16"/>
  <c r="Q492" i="16"/>
  <c r="Q4" i="16"/>
  <c r="Q1124" i="16"/>
  <c r="Q1123" i="16"/>
  <c r="Q1122" i="16"/>
  <c r="Q1121" i="16"/>
  <c r="Q203" i="16"/>
  <c r="Q290" i="16"/>
  <c r="Q289" i="16"/>
  <c r="Q288" i="16"/>
  <c r="D288" i="16"/>
  <c r="Q1120" i="16"/>
  <c r="Q1119" i="16"/>
  <c r="Q1118" i="16"/>
  <c r="Q1117" i="16"/>
  <c r="Q1116" i="16"/>
  <c r="Q740" i="16"/>
  <c r="Q818" i="16"/>
  <c r="Q421" i="16"/>
  <c r="Q1115" i="16"/>
  <c r="Q435" i="16"/>
  <c r="Q1114" i="16"/>
  <c r="Q1113" i="16"/>
  <c r="Q1112" i="16"/>
  <c r="Q1111" i="16"/>
  <c r="Q1110" i="16"/>
  <c r="Q1109" i="16"/>
  <c r="Q669" i="16"/>
  <c r="Q1108" i="16"/>
  <c r="Q1107" i="16"/>
  <c r="Q204" i="16"/>
  <c r="Q585" i="16"/>
  <c r="Q1106" i="16"/>
  <c r="Q105" i="16"/>
  <c r="Q227" i="16"/>
  <c r="Q1105" i="16"/>
  <c r="Q594" i="16"/>
  <c r="Q796" i="16"/>
  <c r="Q692" i="16"/>
  <c r="Q605" i="16"/>
  <c r="Q1104" i="16"/>
  <c r="Q157" i="16"/>
  <c r="Q1103" i="16"/>
  <c r="Q1102" i="16"/>
  <c r="Q1101" i="16"/>
  <c r="Q1100" i="16"/>
  <c r="Q555" i="16"/>
  <c r="Q180" i="16"/>
  <c r="Q729" i="16"/>
  <c r="Q1099" i="16"/>
  <c r="Q805" i="16"/>
  <c r="Q591" i="16"/>
  <c r="Q590" i="16"/>
  <c r="Q589" i="16"/>
  <c r="D589" i="16"/>
  <c r="Q1098" i="16"/>
  <c r="Q1097" i="16"/>
  <c r="Q1096" i="16"/>
  <c r="Q1095" i="16"/>
  <c r="Q149" i="16"/>
  <c r="Q148" i="16"/>
  <c r="Q147" i="16"/>
  <c r="D147" i="16"/>
  <c r="Q495" i="16"/>
  <c r="Q793" i="16"/>
  <c r="Q1094" i="16"/>
  <c r="Q1093" i="16"/>
  <c r="Q584" i="16"/>
  <c r="Q331" i="16"/>
  <c r="Q330" i="16"/>
  <c r="D330" i="16"/>
  <c r="Q1092" i="16"/>
  <c r="Q1091" i="16"/>
  <c r="Q531" i="16"/>
  <c r="Q1090" i="16"/>
  <c r="Q1089" i="16"/>
  <c r="Q1088" i="16"/>
  <c r="Q1087" i="16"/>
  <c r="Q1086" i="16"/>
  <c r="Q1085" i="16"/>
  <c r="Q1084" i="16"/>
  <c r="Q1083" i="16"/>
  <c r="Q1082" i="16"/>
  <c r="Q300" i="16"/>
  <c r="Q1081" i="16"/>
  <c r="Q481" i="16"/>
  <c r="Q480" i="16"/>
  <c r="Q479" i="16"/>
  <c r="D479" i="16"/>
  <c r="Q1080" i="16"/>
  <c r="Q1079" i="16"/>
  <c r="Q685" i="16"/>
  <c r="Q1078" i="16"/>
  <c r="Q779" i="16"/>
  <c r="Q790" i="16"/>
  <c r="Q1077" i="16"/>
  <c r="Q1076" i="16"/>
  <c r="Q1075" i="16"/>
  <c r="Q242" i="16"/>
  <c r="Q1074" i="16"/>
  <c r="Q1073" i="16"/>
  <c r="Q543" i="16"/>
  <c r="Q1072" i="16"/>
  <c r="Q1071" i="16"/>
  <c r="Q652" i="16"/>
  <c r="Q1070" i="16"/>
  <c r="Q791" i="16"/>
  <c r="Q724" i="16"/>
  <c r="Q1069" i="16"/>
  <c r="Q303" i="16"/>
  <c r="Q1068" i="16"/>
  <c r="Q1067" i="16"/>
  <c r="Q1066" i="16"/>
  <c r="Q1065" i="16"/>
  <c r="Q1064" i="16"/>
  <c r="D1064" i="16"/>
  <c r="Q1063" i="16"/>
  <c r="Q572" i="16"/>
  <c r="Q529" i="16"/>
  <c r="Q788" i="16"/>
  <c r="Q661" i="16"/>
  <c r="Q1062" i="16"/>
  <c r="Q1061" i="16"/>
  <c r="Q1060" i="16"/>
  <c r="Q1059" i="16"/>
  <c r="Q85" i="16"/>
  <c r="Q1058" i="16"/>
  <c r="Q1057" i="16"/>
  <c r="Q1056" i="16"/>
  <c r="Q1055" i="16"/>
  <c r="Q541" i="16"/>
  <c r="Q1054" i="16"/>
  <c r="Q1053" i="16"/>
  <c r="Q646" i="16"/>
  <c r="Q1052" i="16"/>
  <c r="Q1051" i="16"/>
  <c r="Q236" i="16"/>
  <c r="Q1050" i="16"/>
  <c r="Q1049" i="16"/>
  <c r="Q1048" i="16"/>
  <c r="Q1047" i="16"/>
  <c r="Q1046" i="16"/>
  <c r="Q1045" i="16"/>
  <c r="Q1044" i="16"/>
  <c r="Q1043" i="16"/>
  <c r="Q623" i="16"/>
  <c r="Q1042" i="16"/>
  <c r="Q1041" i="16"/>
  <c r="Q117" i="16"/>
  <c r="Q116" i="16"/>
  <c r="Q115" i="16"/>
  <c r="D115" i="16"/>
  <c r="Q296" i="16"/>
  <c r="Q1040" i="16"/>
  <c r="Q1039" i="16"/>
  <c r="Q1038" i="16"/>
  <c r="Q1037" i="16"/>
  <c r="Q1036" i="16"/>
  <c r="Q1035" i="16"/>
  <c r="Q586" i="16"/>
  <c r="Q1034" i="16"/>
  <c r="Q1033" i="16"/>
  <c r="Q1032" i="16"/>
  <c r="Q478" i="16"/>
  <c r="Q477" i="16"/>
  <c r="Q476" i="16"/>
  <c r="D476" i="16"/>
  <c r="Q422" i="16"/>
  <c r="Q138" i="16"/>
  <c r="Q1031" i="16"/>
  <c r="Q1030" i="16"/>
  <c r="Q760" i="16"/>
  <c r="Q1029" i="16"/>
  <c r="Q270" i="16"/>
  <c r="Q74" i="16"/>
  <c r="Q1028" i="16"/>
  <c r="Q134" i="16"/>
  <c r="Q1027" i="16"/>
  <c r="Q407" i="16"/>
  <c r="Q406" i="16"/>
  <c r="Q405" i="16"/>
  <c r="D405" i="16"/>
  <c r="Q294" i="16"/>
  <c r="Q764" i="16"/>
  <c r="Q1026" i="16"/>
  <c r="Q1025" i="16"/>
  <c r="Q1024" i="16"/>
  <c r="Q1023" i="16"/>
  <c r="Q1022" i="16"/>
  <c r="Q814" i="16"/>
  <c r="Q1021" i="16"/>
  <c r="Q1020" i="16"/>
  <c r="Q317" i="16"/>
  <c r="Q351" i="16"/>
  <c r="Q579" i="16"/>
  <c r="Q462" i="16"/>
  <c r="Q1019" i="16"/>
  <c r="Q600" i="16"/>
  <c r="Q1018" i="16"/>
  <c r="Q1017" i="16"/>
  <c r="Q558" i="16"/>
  <c r="Q508" i="16"/>
  <c r="Q1016" i="16"/>
  <c r="Q1015" i="16"/>
  <c r="Q1014" i="16"/>
  <c r="Q629" i="16"/>
  <c r="Q628" i="16"/>
  <c r="Q627" i="16"/>
  <c r="Q626" i="16"/>
  <c r="Q1013" i="16"/>
  <c r="Q1012" i="16"/>
  <c r="Q1011" i="16"/>
  <c r="Q1010" i="16"/>
  <c r="Q1009" i="16"/>
  <c r="Q1008" i="16"/>
  <c r="Q722" i="16"/>
  <c r="Q1007" i="16"/>
  <c r="Q291" i="16"/>
  <c r="Q1006" i="16"/>
  <c r="Q648" i="16"/>
  <c r="Q1005" i="16"/>
  <c r="Q381" i="16"/>
  <c r="Q695" i="16"/>
  <c r="Q27" i="16"/>
  <c r="Q198" i="16"/>
  <c r="Q1004" i="16"/>
  <c r="Q686" i="16"/>
  <c r="Q1003" i="16"/>
  <c r="Q1002" i="16"/>
  <c r="Q1001" i="16"/>
  <c r="Q1000" i="16"/>
  <c r="Q999" i="16"/>
  <c r="Q380" i="16"/>
  <c r="Q998" i="16"/>
  <c r="Q108" i="16"/>
  <c r="Q997" i="16"/>
  <c r="Q234" i="16"/>
  <c r="Q996" i="16"/>
  <c r="Q146" i="16"/>
  <c r="Q995" i="16"/>
  <c r="Q994" i="16"/>
  <c r="Q437" i="16"/>
  <c r="Q66" i="16"/>
  <c r="Q65" i="16"/>
  <c r="D64" i="16"/>
  <c r="Q690" i="16"/>
  <c r="Q21" i="16"/>
  <c r="Q15" i="16"/>
  <c r="Q993" i="16"/>
  <c r="Q356" i="16"/>
  <c r="Q739" i="16"/>
  <c r="Q436" i="16"/>
  <c r="Q319" i="16"/>
  <c r="Q992" i="16"/>
  <c r="Q638" i="16"/>
  <c r="Q226" i="16"/>
  <c r="Q225" i="16"/>
  <c r="Q224" i="16"/>
  <c r="Q223" i="16"/>
  <c r="D223" i="16"/>
  <c r="Q583" i="16"/>
  <c r="Q292" i="16"/>
  <c r="Q991" i="16"/>
  <c r="Q651" i="16"/>
  <c r="Q786" i="16"/>
  <c r="Q807" i="16"/>
  <c r="Q990" i="16"/>
  <c r="Q989" i="16"/>
  <c r="Q988" i="16"/>
  <c r="Q987" i="16"/>
  <c r="Q986" i="16"/>
  <c r="Q985" i="16"/>
  <c r="Q76" i="16"/>
  <c r="Q984" i="16"/>
  <c r="Q621" i="16"/>
  <c r="Q1202" i="16"/>
  <c r="Q622" i="16"/>
  <c r="Q337" i="16"/>
  <c r="Q983" i="16"/>
  <c r="Q202" i="16"/>
  <c r="Q982" i="16"/>
  <c r="Q981" i="16"/>
  <c r="Q208" i="16"/>
  <c r="Q16" i="16"/>
  <c r="Q980" i="16"/>
  <c r="Q707" i="16"/>
  <c r="Q8" i="16"/>
  <c r="Q736" i="16"/>
  <c r="Q979" i="16"/>
  <c r="Q978" i="16"/>
  <c r="Q977" i="16"/>
  <c r="Q976" i="16"/>
  <c r="D976" i="16"/>
  <c r="Q775" i="16"/>
  <c r="Q774" i="16"/>
  <c r="Q773" i="16"/>
  <c r="Q772" i="16"/>
  <c r="D772" i="16"/>
  <c r="Q975" i="16"/>
  <c r="Q244" i="16"/>
  <c r="Q974" i="16"/>
  <c r="Q973" i="16"/>
  <c r="Q565" i="16"/>
  <c r="Q972" i="16"/>
  <c r="Q971" i="16"/>
  <c r="Q970" i="16"/>
  <c r="Q206" i="16"/>
  <c r="Q674" i="16"/>
  <c r="Q969" i="16"/>
  <c r="Q668" i="16"/>
  <c r="Q506" i="16"/>
  <c r="Q505" i="16"/>
  <c r="Q504" i="16"/>
  <c r="D504" i="16"/>
  <c r="Q968" i="16"/>
  <c r="Q756" i="16"/>
  <c r="Q619" i="16"/>
  <c r="Q967" i="16"/>
  <c r="Q109" i="16"/>
  <c r="Q966" i="16"/>
  <c r="Q183" i="16"/>
  <c r="Q754" i="16"/>
  <c r="Q233" i="16"/>
  <c r="Q965" i="16"/>
  <c r="Q173" i="16"/>
  <c r="Q172" i="16"/>
  <c r="Q171" i="16"/>
  <c r="Q170" i="16"/>
  <c r="D170" i="16"/>
  <c r="Q281" i="16"/>
  <c r="Q802" i="16"/>
  <c r="Q801" i="16"/>
  <c r="Q800" i="16"/>
  <c r="D800" i="16"/>
  <c r="Q607" i="16"/>
  <c r="Q964" i="16"/>
  <c r="Q963" i="16"/>
  <c r="Q82" i="16"/>
  <c r="Q577" i="16"/>
  <c r="Q576" i="16"/>
  <c r="Q575" i="16"/>
  <c r="D575" i="16"/>
  <c r="Q962" i="16"/>
  <c r="Q961" i="16"/>
  <c r="Q960" i="16"/>
  <c r="Q217" i="16"/>
  <c r="Q162" i="16"/>
  <c r="Q161" i="16"/>
  <c r="Q160" i="16"/>
  <c r="Q159" i="16"/>
  <c r="Q158" i="16"/>
  <c r="D158" i="16"/>
  <c r="Q1204" i="16"/>
  <c r="Q959" i="16"/>
  <c r="Q564" i="16"/>
  <c r="Q792" i="16"/>
  <c r="Q647" i="16"/>
  <c r="Q672" i="16"/>
  <c r="Q958" i="16"/>
  <c r="Q957" i="16"/>
  <c r="Q956" i="16"/>
  <c r="Q688" i="16"/>
  <c r="Q430" i="16"/>
  <c r="Q194" i="16"/>
  <c r="Q955" i="16"/>
  <c r="Q954" i="16"/>
  <c r="Q151" i="16"/>
  <c r="Q718" i="16"/>
  <c r="Q716" i="16"/>
  <c r="Q953" i="16"/>
  <c r="Q610" i="16"/>
  <c r="Q952" i="16"/>
  <c r="Q711" i="16"/>
  <c r="Q714" i="16"/>
  <c r="Q697" i="16"/>
  <c r="Q951" i="16"/>
  <c r="Q723" i="16"/>
  <c r="Q950" i="16"/>
  <c r="Q608" i="16"/>
  <c r="Q551" i="16"/>
  <c r="Q687" i="16"/>
  <c r="Q84" i="16"/>
  <c r="Q287" i="16"/>
  <c r="Q817" i="16"/>
  <c r="Q656" i="16"/>
  <c r="Q466" i="16"/>
  <c r="Q811" i="16"/>
  <c r="Q474" i="16"/>
  <c r="Q507" i="16"/>
  <c r="Q949" i="16"/>
  <c r="Q677" i="16"/>
  <c r="Q948" i="16"/>
  <c r="Q570" i="16"/>
  <c r="Q660" i="16"/>
  <c r="Q947" i="16"/>
  <c r="Q447" i="16"/>
  <c r="Q273" i="16"/>
  <c r="Q535" i="16"/>
  <c r="Q679" i="16"/>
  <c r="Q502" i="16"/>
  <c r="Q710" i="16"/>
  <c r="Q449" i="16"/>
  <c r="Q946" i="16"/>
  <c r="Q219" i="16"/>
  <c r="Q193" i="16"/>
  <c r="Q945" i="16"/>
  <c r="Q944" i="16"/>
  <c r="Q943" i="16"/>
  <c r="Q181" i="16"/>
  <c r="Q363" i="16"/>
  <c r="Q457" i="16"/>
  <c r="Q456" i="16"/>
  <c r="Q455" i="16"/>
  <c r="Q454" i="16"/>
  <c r="D454" i="16"/>
  <c r="Q460" i="16"/>
  <c r="Q353" i="16"/>
  <c r="Q762" i="16"/>
  <c r="Q509" i="16"/>
  <c r="Q942" i="16"/>
  <c r="Q941" i="16"/>
  <c r="Q501" i="16"/>
  <c r="Q940" i="16"/>
  <c r="Q799" i="16"/>
  <c r="Q939" i="16"/>
  <c r="Q400" i="16"/>
  <c r="Q464" i="16"/>
  <c r="Q377" i="16"/>
  <c r="Q77" i="16"/>
  <c r="Q184" i="16"/>
  <c r="Q938" i="16"/>
  <c r="Q249" i="16"/>
  <c r="Q937" i="16"/>
  <c r="Q302" i="16"/>
  <c r="Q813" i="16"/>
  <c r="Q936" i="16"/>
  <c r="Q207" i="16"/>
  <c r="Q935" i="16"/>
  <c r="Q934" i="16"/>
  <c r="Q933" i="16"/>
  <c r="Q179" i="16"/>
  <c r="Q178" i="16"/>
  <c r="Q177" i="16"/>
  <c r="Q176" i="16"/>
  <c r="Q175" i="16"/>
  <c r="Q174" i="16"/>
  <c r="D174" i="16"/>
  <c r="Q932" i="16"/>
  <c r="Q546" i="16"/>
  <c r="Q545" i="16"/>
  <c r="Q544" i="16"/>
  <c r="D544" i="16"/>
  <c r="Q83" i="16"/>
  <c r="Q521" i="16"/>
  <c r="Q520" i="16"/>
  <c r="Q519" i="16"/>
  <c r="D519" i="16"/>
  <c r="Q209" i="16"/>
  <c r="Q717" i="16"/>
  <c r="Q931" i="16"/>
  <c r="Q812" i="16"/>
  <c r="Q930" i="16"/>
  <c r="Q195" i="16"/>
  <c r="Q320" i="16"/>
  <c r="Q929" i="16"/>
  <c r="Q794" i="16"/>
  <c r="Q379" i="16"/>
  <c r="Q751" i="16"/>
  <c r="Q542" i="16"/>
  <c r="Q928" i="16"/>
  <c r="Q9" i="16"/>
  <c r="Q927" i="16"/>
  <c r="Q653" i="16"/>
  <c r="Q530" i="16"/>
  <c r="Q926" i="16"/>
  <c r="Q196" i="16"/>
  <c r="Q488" i="16"/>
  <c r="Q925" i="16"/>
  <c r="Q924" i="16"/>
  <c r="Q923" i="16"/>
  <c r="Q922" i="16"/>
  <c r="Q384" i="16"/>
  <c r="Q328" i="16"/>
  <c r="Q620" i="16"/>
  <c r="Q654" i="16"/>
  <c r="Q921" i="16"/>
  <c r="Q727" i="16"/>
  <c r="Q920" i="16"/>
  <c r="Q38" i="16"/>
  <c r="Q37" i="16"/>
  <c r="Q36" i="16"/>
  <c r="D36" i="16"/>
  <c r="Q731" i="16"/>
  <c r="Q360" i="16"/>
  <c r="Q359" i="16"/>
  <c r="Q358" i="16"/>
  <c r="D358" i="16"/>
  <c r="Q271" i="16"/>
  <c r="Q699" i="16"/>
  <c r="Q609" i="16"/>
  <c r="Q919" i="16"/>
  <c r="Q657" i="16"/>
  <c r="Q635" i="16"/>
  <c r="Q918" i="16"/>
  <c r="Q726" i="16"/>
  <c r="Q728" i="16"/>
  <c r="Q917" i="16"/>
  <c r="Q441" i="16"/>
  <c r="Q440" i="16"/>
  <c r="Q439" i="16"/>
  <c r="D439" i="16"/>
  <c r="Q916" i="16"/>
  <c r="Q915" i="16"/>
  <c r="Q310" i="16"/>
  <c r="Q914" i="16"/>
  <c r="Q614" i="16"/>
  <c r="Q804" i="16"/>
  <c r="Q913" i="16"/>
  <c r="Q357" i="16"/>
  <c r="Q810" i="16"/>
  <c r="Q912" i="16"/>
  <c r="Q911" i="16"/>
  <c r="Q362" i="16"/>
  <c r="Q910" i="16"/>
  <c r="Q534" i="16"/>
  <c r="Q533" i="16"/>
  <c r="Q532" i="16"/>
  <c r="D532" i="16"/>
  <c r="Q909" i="16"/>
  <c r="Q741" i="16"/>
  <c r="Q908" i="16"/>
  <c r="Q907" i="16"/>
  <c r="Q667" i="16"/>
  <c r="Q906" i="16"/>
  <c r="Q633" i="16"/>
  <c r="Q192" i="16"/>
  <c r="Q191" i="16"/>
  <c r="Q190" i="16"/>
  <c r="Q189" i="16"/>
  <c r="Q759" i="16"/>
  <c r="Q758" i="16"/>
  <c r="Q757" i="16"/>
  <c r="D757" i="16"/>
  <c r="Q104" i="16"/>
  <c r="Q103" i="16"/>
  <c r="Q102" i="16"/>
  <c r="D102" i="16"/>
  <c r="Q905" i="16"/>
  <c r="Q75" i="16"/>
  <c r="Q342" i="16"/>
  <c r="Q371" i="16"/>
  <c r="Q370" i="16"/>
  <c r="Q369" i="16"/>
  <c r="D369" i="16"/>
  <c r="Q738" i="16"/>
  <c r="Q463" i="16"/>
  <c r="Q554" i="16"/>
  <c r="Q182" i="16"/>
  <c r="Q280" i="16"/>
  <c r="Q185" i="16"/>
  <c r="Q904" i="16"/>
  <c r="Q514" i="16"/>
  <c r="Q715" i="16"/>
  <c r="Q222" i="16"/>
  <c r="Q221" i="16"/>
  <c r="Q220" i="16"/>
  <c r="D220" i="16"/>
  <c r="Q784" i="16"/>
  <c r="Q414" i="16"/>
  <c r="Q201" i="16"/>
  <c r="Q465" i="16"/>
  <c r="Q35" i="16"/>
  <c r="Q903" i="16"/>
  <c r="Q902" i="16"/>
  <c r="Q382" i="16"/>
  <c r="Q97" i="16"/>
  <c r="Q96" i="16"/>
  <c r="Q95" i="16"/>
  <c r="Q94" i="16"/>
  <c r="D94" i="16"/>
  <c r="Q210" i="16"/>
  <c r="Q901" i="16"/>
  <c r="Q613" i="16"/>
  <c r="Q612" i="16"/>
  <c r="Q341" i="16"/>
  <c r="Q900" i="16"/>
  <c r="Q318" i="16"/>
  <c r="Q899" i="16"/>
  <c r="Q898" i="16"/>
  <c r="Q266" i="16"/>
  <c r="Q265" i="16"/>
  <c r="Q264" i="16"/>
  <c r="Q263" i="16"/>
  <c r="D263" i="16"/>
  <c r="Q665" i="16"/>
  <c r="Q753" i="16"/>
  <c r="Q897" i="16"/>
  <c r="Q438" i="16"/>
  <c r="Q412" i="16"/>
  <c r="Q411" i="16"/>
  <c r="Q410" i="16"/>
  <c r="D410" i="16"/>
  <c r="Q896" i="16"/>
  <c r="Q895" i="16"/>
  <c r="Q894" i="16"/>
  <c r="Q893" i="16"/>
  <c r="Q702" i="16"/>
  <c r="Q742" i="16"/>
  <c r="Q684" i="16"/>
  <c r="Q892" i="16"/>
  <c r="Q398" i="16"/>
  <c r="Q397" i="16"/>
  <c r="Q396" i="16"/>
  <c r="D396" i="16"/>
  <c r="Q806" i="16"/>
  <c r="Q228" i="16"/>
  <c r="Q891" i="16"/>
  <c r="Q890" i="16"/>
  <c r="Q681" i="16"/>
  <c r="Q338" i="16"/>
  <c r="Q238" i="16"/>
  <c r="Q150" i="16"/>
  <c r="Q322" i="16"/>
  <c r="Q367" i="16"/>
  <c r="Q366" i="16"/>
  <c r="Q365" i="16"/>
  <c r="Q364" i="16"/>
  <c r="D364" i="16"/>
  <c r="Q152" i="16"/>
  <c r="Q889" i="16"/>
  <c r="Q387" i="16"/>
  <c r="Q386" i="16"/>
  <c r="Q385" i="16"/>
  <c r="D385" i="16"/>
  <c r="Q888" i="16"/>
  <c r="Q592" i="16"/>
  <c r="Q213" i="16"/>
  <c r="Q212" i="16"/>
  <c r="Q211" i="16"/>
  <c r="D211" i="16"/>
  <c r="Q90" i="16"/>
  <c r="Q404" i="16"/>
  <c r="Q403" i="16"/>
  <c r="Q402" i="16"/>
  <c r="D402" i="16"/>
  <c r="Q475" i="16"/>
  <c r="Q327" i="16"/>
  <c r="Q326" i="16"/>
  <c r="Q325" i="16"/>
  <c r="D325" i="16"/>
  <c r="Q785" i="16"/>
  <c r="Q503" i="16"/>
  <c r="Q524" i="16"/>
  <c r="Q795" i="16"/>
  <c r="Q461" i="16"/>
  <c r="Q261" i="16"/>
  <c r="Q260" i="16"/>
  <c r="Q259" i="16"/>
  <c r="D259" i="16"/>
  <c r="Q316" i="16"/>
  <c r="Q315" i="16"/>
  <c r="Q314" i="16"/>
  <c r="Q313" i="16"/>
  <c r="D313" i="16"/>
  <c r="Q713" i="16"/>
  <c r="Q453" i="16"/>
  <c r="Q596" i="16"/>
  <c r="Q391" i="16"/>
  <c r="Q390" i="16"/>
  <c r="Q389" i="16"/>
  <c r="D389" i="16"/>
  <c r="Q887" i="16"/>
  <c r="Q886" i="16"/>
  <c r="Q678" i="16"/>
  <c r="Q885" i="16"/>
  <c r="Q671" i="16"/>
  <c r="Q884" i="16"/>
  <c r="Q165" i="16"/>
  <c r="Q164" i="16"/>
  <c r="Q163" i="16"/>
  <c r="D163" i="16"/>
  <c r="Q676" i="16"/>
  <c r="Q57" i="16"/>
  <c r="Q56" i="16"/>
  <c r="Q55" i="16"/>
  <c r="Q54" i="16"/>
  <c r="Q53" i="16"/>
  <c r="D53" i="16"/>
  <c r="Q58" i="16"/>
  <c r="Q595" i="16"/>
  <c r="Q145" i="16"/>
  <c r="Q144" i="16"/>
  <c r="Q143" i="16"/>
  <c r="Q142" i="16"/>
  <c r="Q141" i="16"/>
  <c r="Q140" i="16"/>
  <c r="D139" i="16"/>
  <c r="Q819" i="16"/>
  <c r="Q392" i="16"/>
  <c r="Q120" i="16"/>
  <c r="Q119" i="16"/>
  <c r="Q118" i="16"/>
  <c r="D118" i="16"/>
  <c r="Q241" i="16"/>
  <c r="Q240" i="16"/>
  <c r="Q239" i="16"/>
  <c r="D239" i="16"/>
  <c r="Q100" i="16"/>
  <c r="Q99" i="16"/>
  <c r="D98" i="16"/>
  <c r="Q883" i="16"/>
  <c r="Q571" i="16"/>
  <c r="Q527" i="16"/>
  <c r="Q526" i="16"/>
  <c r="Q525" i="16"/>
  <c r="D525" i="16"/>
  <c r="Q540" i="16"/>
  <c r="Q539" i="16"/>
  <c r="Q538" i="16"/>
  <c r="D538" i="16"/>
  <c r="Q882" i="16"/>
  <c r="Q93" i="16"/>
  <c r="Q92" i="16"/>
  <c r="D91" i="16"/>
  <c r="Q765" i="16"/>
  <c r="Q694" i="16"/>
  <c r="Q803" i="16"/>
  <c r="Q881" i="16"/>
  <c r="Q388" i="16"/>
  <c r="Q309" i="16"/>
  <c r="Q308" i="16"/>
  <c r="Q307" i="16"/>
  <c r="D307" i="16"/>
  <c r="Q496" i="16"/>
  <c r="Q649" i="16"/>
  <c r="Q401" i="16"/>
  <c r="Q483" i="16"/>
  <c r="Q735" i="16"/>
  <c r="Q880" i="16"/>
  <c r="Q659" i="16"/>
  <c r="Q523" i="16"/>
  <c r="Q703" i="16"/>
  <c r="Q154" i="16"/>
  <c r="Q879" i="16"/>
  <c r="Q878" i="16"/>
  <c r="Q877" i="16"/>
  <c r="Q876" i="16"/>
  <c r="Q875" i="16"/>
  <c r="Q459" i="16"/>
  <c r="Q874" i="16"/>
  <c r="Q873" i="16"/>
  <c r="Q872" i="16"/>
  <c r="Q871" i="16"/>
  <c r="Q870" i="16"/>
  <c r="D870" i="16"/>
  <c r="Q114" i="16"/>
  <c r="Q113" i="16"/>
  <c r="Q112" i="16"/>
  <c r="D111" i="16"/>
  <c r="Q470" i="16"/>
  <c r="Q469" i="16"/>
  <c r="Q468" i="16"/>
  <c r="Q467" i="16"/>
  <c r="D467" i="16"/>
  <c r="Q350" i="16"/>
  <c r="Q349" i="16"/>
  <c r="Q348" i="16"/>
  <c r="Q347" i="16"/>
  <c r="D347" i="16"/>
  <c r="Q573" i="16"/>
  <c r="Q128" i="16"/>
  <c r="Q127" i="16"/>
  <c r="Q126" i="16"/>
  <c r="D126" i="16"/>
  <c r="Q815" i="16"/>
  <c r="Q166" i="16"/>
  <c r="Q869" i="16"/>
  <c r="Q868" i="16"/>
  <c r="Q867" i="16"/>
  <c r="Q617" i="16"/>
  <c r="Q616" i="16"/>
  <c r="Q615" i="16"/>
  <c r="D615" i="16"/>
  <c r="Q696" i="16"/>
  <c r="Q458" i="16"/>
  <c r="Q137" i="16"/>
  <c r="Q136" i="16"/>
  <c r="D135" i="16"/>
  <c r="Q153" i="16"/>
  <c r="Q866" i="16"/>
  <c r="Q865" i="16"/>
  <c r="Q7" i="16"/>
  <c r="Q6" i="16"/>
  <c r="Q5" i="16"/>
  <c r="D5" i="16"/>
  <c r="Q712" i="16"/>
  <c r="Q752" i="16"/>
  <c r="Q864" i="16"/>
  <c r="Q274" i="16"/>
  <c r="Q553" i="16"/>
  <c r="Q755" i="16"/>
  <c r="Q62" i="16"/>
  <c r="Q61" i="16"/>
  <c r="Q60" i="16"/>
  <c r="D60" i="16"/>
  <c r="Q409" i="16"/>
  <c r="Q645" i="16"/>
  <c r="Q644" i="16"/>
  <c r="Q643" i="16"/>
  <c r="D643" i="16"/>
  <c r="Q863" i="16"/>
  <c r="Q768" i="16"/>
  <c r="Q862" i="16"/>
  <c r="Q861" i="16"/>
  <c r="Q771" i="16"/>
  <c r="Q761" i="16"/>
  <c r="Q45" i="16"/>
  <c r="Q44" i="16"/>
  <c r="Q43" i="16"/>
  <c r="Q42" i="16"/>
  <c r="Q41" i="16"/>
  <c r="Q40" i="16"/>
  <c r="D40" i="16"/>
  <c r="Q70" i="16"/>
  <c r="Q69" i="16"/>
  <c r="Q68" i="16"/>
  <c r="Q67" i="16"/>
  <c r="D67" i="16"/>
  <c r="Q169" i="16"/>
  <c r="Q168" i="16"/>
  <c r="Q167" i="16"/>
  <c r="D167" i="16"/>
  <c r="Q860" i="16"/>
  <c r="Q859" i="16"/>
  <c r="D858" i="16"/>
  <c r="Q857" i="16"/>
  <c r="Q856" i="16"/>
  <c r="Q855" i="16"/>
  <c r="Q854" i="16"/>
  <c r="Q606" i="16"/>
  <c r="Q853" i="16"/>
  <c r="Q1203" i="16"/>
  <c r="Q547" i="16"/>
  <c r="Q528" i="16"/>
  <c r="Q200" i="16"/>
  <c r="Q852" i="16"/>
  <c r="Q658" i="16"/>
  <c r="Q279" i="16"/>
  <c r="Q278" i="16"/>
  <c r="Q277" i="16"/>
  <c r="D277" i="16"/>
  <c r="Q597" i="16"/>
  <c r="Q767" i="16"/>
  <c r="Q749" i="16"/>
  <c r="Q851" i="16"/>
  <c r="Q673" i="16"/>
  <c r="Q725" i="16"/>
  <c r="Q343" i="16"/>
  <c r="Q850" i="16"/>
  <c r="Q849" i="16"/>
  <c r="Q848" i="16"/>
  <c r="D848" i="16"/>
  <c r="Q419" i="16"/>
  <c r="Q418" i="16"/>
  <c r="Q417" i="16"/>
  <c r="D417" i="16"/>
  <c r="Q847" i="16"/>
  <c r="Q789" i="16"/>
  <c r="Q846" i="16"/>
  <c r="Q129" i="16"/>
  <c r="Q845" i="16"/>
  <c r="Q52" i="16"/>
  <c r="Q51" i="16"/>
  <c r="Q50" i="16"/>
  <c r="Q49" i="16"/>
  <c r="Q48" i="16"/>
  <c r="Q47" i="16"/>
  <c r="Q46" i="16"/>
  <c r="D46" i="16"/>
  <c r="Q844" i="16"/>
  <c r="Q63" i="16"/>
  <c r="Q323" i="16"/>
  <c r="Q272" i="16"/>
  <c r="Q569" i="16"/>
  <c r="Q568" i="16"/>
  <c r="Q567" i="16"/>
  <c r="D567" i="16"/>
  <c r="Q494" i="16"/>
  <c r="Q843" i="16"/>
  <c r="Q256" i="16"/>
  <c r="Q783" i="16"/>
  <c r="Q776" i="16"/>
  <c r="Q486" i="16"/>
  <c r="Q428" i="16"/>
  <c r="Q427" i="16"/>
  <c r="Q426" i="16"/>
  <c r="D426" i="16"/>
  <c r="Q559" i="16"/>
  <c r="Q842" i="16"/>
  <c r="Q698" i="16"/>
  <c r="Q841" i="16"/>
  <c r="Q133" i="16"/>
  <c r="Q797" i="16"/>
  <c r="Q840" i="16"/>
  <c r="Q229" i="16"/>
  <c r="Q582" i="16"/>
  <c r="Q581" i="16"/>
  <c r="Q580" i="16"/>
  <c r="D580" i="16"/>
  <c r="Q778" i="16"/>
  <c r="Q839" i="16"/>
  <c r="Q517" i="16"/>
  <c r="Q516" i="16"/>
  <c r="Q515" i="16"/>
  <c r="D515" i="16"/>
  <c r="Q838" i="16"/>
  <c r="Q670" i="16"/>
  <c r="Q375" i="16"/>
  <c r="Q374" i="16"/>
  <c r="Q373" i="16"/>
  <c r="Q372" i="16"/>
  <c r="D372" i="16"/>
  <c r="Q637" i="16"/>
  <c r="Q837" i="16"/>
  <c r="Q836" i="16"/>
  <c r="Q835" i="16"/>
  <c r="Q666" i="16"/>
  <c r="Q101" i="16"/>
  <c r="Q770" i="16"/>
  <c r="Q123" i="16"/>
  <c r="Q122" i="16"/>
  <c r="Q121" i="16"/>
  <c r="D121" i="16"/>
  <c r="Q512" i="16"/>
  <c r="Q511" i="16"/>
  <c r="Q510" i="16"/>
  <c r="D510" i="16"/>
  <c r="Q557" i="16"/>
  <c r="Q420" i="16"/>
  <c r="Q243" i="16"/>
  <c r="Q700" i="16"/>
  <c r="Q282" i="16"/>
  <c r="Q642" i="16"/>
  <c r="Q641" i="16"/>
  <c r="Q640" i="16"/>
  <c r="Q639" i="16"/>
  <c r="D639" i="16"/>
  <c r="Q834" i="16"/>
  <c r="Q691" i="16"/>
  <c r="Q747" i="16"/>
  <c r="Q746" i="16"/>
  <c r="Q745" i="16"/>
  <c r="D745" i="16"/>
  <c r="Q833" i="16"/>
  <c r="Q832" i="16"/>
  <c r="Q26" i="16"/>
  <c r="Q25" i="16"/>
  <c r="Q24" i="16"/>
  <c r="Q23" i="16"/>
  <c r="D23" i="16"/>
  <c r="Q311" i="16"/>
  <c r="Q604" i="16"/>
  <c r="Q452" i="16"/>
  <c r="Q831" i="16"/>
  <c r="Q830" i="16"/>
  <c r="Q493" i="16"/>
  <c r="Q549" i="16"/>
  <c r="Q829" i="16"/>
  <c r="Q563" i="16"/>
  <c r="Q562" i="16"/>
  <c r="Q561" i="16"/>
  <c r="D561" i="16"/>
  <c r="Q828" i="16"/>
  <c r="Q655" i="16"/>
  <c r="Q416" i="16"/>
  <c r="Q346" i="16"/>
  <c r="Q345" i="16"/>
  <c r="Q344" i="16"/>
  <c r="D344" i="16"/>
  <c r="Q602" i="16"/>
  <c r="Q827" i="16"/>
  <c r="Q826" i="16"/>
  <c r="Q825" i="16"/>
  <c r="D825" i="16"/>
  <c r="Q824" i="16"/>
  <c r="Q823" i="16"/>
  <c r="Q730" i="16"/>
  <c r="Q216" i="16"/>
  <c r="Q215" i="16"/>
  <c r="Q214" i="16"/>
  <c r="D214" i="16"/>
  <c r="Q500" i="16"/>
  <c r="Q499" i="16"/>
  <c r="Q498" i="16"/>
  <c r="Q497" i="16"/>
  <c r="D497" i="16"/>
  <c r="Q132" i="16"/>
  <c r="Q131" i="16"/>
  <c r="Q130" i="16"/>
  <c r="D130" i="16"/>
  <c r="Q17" i="16"/>
  <c r="Q110" i="16"/>
  <c r="Q269" i="16"/>
  <c r="Q268" i="16"/>
  <c r="Q267" i="16"/>
  <c r="D267" i="16"/>
  <c r="Q339" i="16"/>
  <c r="Q299" i="16"/>
  <c r="Q188" i="16"/>
  <c r="Q187" i="16"/>
  <c r="Q186" i="16"/>
  <c r="D186" i="16"/>
  <c r="Q708" i="16"/>
  <c r="Q822" i="16"/>
  <c r="Q821" i="16"/>
  <c r="Q820" i="16"/>
  <c r="Q425" i="16"/>
  <c r="Q424" i="16"/>
  <c r="Q423" i="16"/>
  <c r="D423" i="16"/>
  <c r="Q297" i="16"/>
  <c r="Q232" i="16"/>
  <c r="Q231" i="16"/>
  <c r="Q230" i="16"/>
  <c r="D230" i="16"/>
  <c r="Q12" i="16"/>
  <c r="Q258" i="16"/>
  <c r="D28" i="2"/>
  <c r="Q29" i="2"/>
  <c r="Q30" i="2"/>
  <c r="Q28" i="2"/>
  <c r="D1165" i="2"/>
  <c r="Q1168" i="2"/>
  <c r="Q1169" i="2"/>
  <c r="D1156" i="2"/>
  <c r="Q1157" i="2"/>
  <c r="Q1156" i="2"/>
  <c r="D383" i="2"/>
  <c r="Q384" i="2"/>
  <c r="Q385" i="2"/>
  <c r="Q383" i="2"/>
  <c r="D376" i="2"/>
  <c r="Q376" i="2"/>
  <c r="Q377" i="2"/>
  <c r="D953" i="2"/>
  <c r="Q955" i="2"/>
  <c r="Q954" i="2"/>
  <c r="Q953" i="2"/>
  <c r="D894" i="2"/>
  <c r="Q895" i="2"/>
  <c r="Q894" i="2"/>
  <c r="D365" i="2"/>
  <c r="Q366" i="2"/>
  <c r="Q365" i="2"/>
  <c r="D352" i="2"/>
  <c r="Q355" i="2"/>
  <c r="Q353" i="2"/>
  <c r="Q352" i="2"/>
  <c r="D347" i="2"/>
  <c r="Q348" i="2"/>
  <c r="Q349" i="2"/>
  <c r="D342" i="2"/>
  <c r="Q343" i="2"/>
  <c r="Q342" i="2"/>
  <c r="D338" i="2"/>
  <c r="Q339" i="2"/>
  <c r="Q338" i="2"/>
  <c r="D334" i="2"/>
  <c r="Q335" i="2"/>
  <c r="Q334" i="2"/>
  <c r="D8" i="2"/>
  <c r="Q9" i="2"/>
  <c r="Q8" i="2"/>
  <c r="D773" i="2"/>
  <c r="Q774" i="2"/>
  <c r="Q773" i="2"/>
  <c r="D326" i="2"/>
  <c r="Q327" i="2"/>
  <c r="Q326" i="2"/>
  <c r="D322" i="2"/>
  <c r="Q324" i="2"/>
  <c r="Q323" i="2"/>
  <c r="Q322" i="2"/>
  <c r="D645" i="2"/>
  <c r="Q646" i="2"/>
  <c r="Q645" i="2"/>
  <c r="D307" i="2"/>
  <c r="Q308" i="2"/>
  <c r="Q307" i="2"/>
  <c r="Q298" i="2"/>
  <c r="D787" i="2"/>
  <c r="Q788" i="2"/>
  <c r="Q789" i="2"/>
  <c r="D746" i="2"/>
  <c r="Q749" i="2"/>
  <c r="D145" i="2"/>
  <c r="Q146" i="2"/>
  <c r="Q147" i="2"/>
  <c r="D240" i="2"/>
  <c r="Q241" i="2"/>
  <c r="Q240" i="2"/>
  <c r="D232" i="2"/>
  <c r="Q235" i="2"/>
  <c r="Q233" i="2"/>
  <c r="Q232" i="2"/>
  <c r="D228" i="2"/>
  <c r="Q231" i="2"/>
  <c r="D1037" i="2"/>
  <c r="Q1038" i="2"/>
  <c r="Q1039" i="2"/>
  <c r="D224" i="2"/>
  <c r="Q225" i="2"/>
  <c r="Q224" i="2"/>
  <c r="D696" i="2"/>
  <c r="Q698" i="2"/>
  <c r="Q697" i="2"/>
  <c r="Q696" i="2"/>
  <c r="D205" i="2"/>
  <c r="Q206" i="2"/>
  <c r="Q205" i="2"/>
  <c r="D196" i="2"/>
  <c r="Q197" i="2"/>
  <c r="Q196" i="2"/>
  <c r="D192" i="2"/>
  <c r="Q192" i="2"/>
  <c r="Q193" i="2"/>
  <c r="Q178" i="2"/>
  <c r="D801" i="2"/>
  <c r="Q802" i="2"/>
  <c r="Q801" i="2"/>
  <c r="D155" i="2"/>
  <c r="Q156" i="2"/>
  <c r="Q157" i="2"/>
  <c r="D142" i="2"/>
  <c r="Q143" i="2"/>
  <c r="Q142" i="2"/>
  <c r="D937" i="2"/>
  <c r="Q938" i="2"/>
  <c r="Q937" i="2"/>
  <c r="D1109" i="2"/>
  <c r="Q1109" i="2"/>
  <c r="Q1111" i="2"/>
  <c r="D123" i="2"/>
  <c r="Q124" i="2"/>
  <c r="Q123" i="2"/>
  <c r="D443" i="2"/>
  <c r="Q444" i="2"/>
  <c r="Q443" i="2"/>
  <c r="D114" i="2"/>
  <c r="Q115" i="2"/>
  <c r="Q114" i="2"/>
  <c r="D476" i="2"/>
  <c r="Q477" i="2"/>
  <c r="Q478" i="2"/>
  <c r="D103" i="2"/>
  <c r="Q104" i="2"/>
  <c r="Q103" i="2"/>
  <c r="D98" i="2"/>
  <c r="Q99" i="2"/>
  <c r="Q98" i="2"/>
  <c r="D549" i="2"/>
  <c r="Q552" i="2"/>
  <c r="D429" i="2"/>
  <c r="Q430" i="2"/>
  <c r="Q429" i="2"/>
  <c r="D92" i="2"/>
  <c r="Q95" i="2"/>
  <c r="D887" i="2"/>
  <c r="Q888" i="2"/>
  <c r="Q887" i="2"/>
  <c r="D82" i="2"/>
  <c r="Q83" i="2"/>
  <c r="Q82" i="2"/>
  <c r="D79" i="2"/>
  <c r="Q80" i="2"/>
  <c r="Q79" i="2"/>
  <c r="Q523" i="2"/>
  <c r="D70" i="2"/>
  <c r="Q73" i="2"/>
  <c r="D472" i="2"/>
  <c r="Q472" i="2"/>
  <c r="Q473" i="2"/>
  <c r="D42" i="2"/>
  <c r="Q43" i="2"/>
  <c r="Q42" i="2"/>
  <c r="D38" i="2"/>
  <c r="Q39" i="2"/>
  <c r="Q38" i="2"/>
  <c r="D620" i="2"/>
  <c r="Q621" i="2"/>
  <c r="Q620" i="2"/>
  <c r="D32" i="2"/>
  <c r="Q33" i="2"/>
  <c r="Q32" i="2"/>
  <c r="D20" i="2"/>
  <c r="Q21" i="2"/>
  <c r="Q20" i="2"/>
  <c r="D15" i="2"/>
  <c r="Q16" i="2"/>
  <c r="Q15" i="2"/>
  <c r="D631" i="2"/>
  <c r="Q634" i="2"/>
  <c r="D173" i="2"/>
  <c r="Q174" i="2"/>
  <c r="Q173" i="2"/>
  <c r="D292" i="2"/>
  <c r="Q296" i="2"/>
  <c r="D611" i="2"/>
  <c r="Q614" i="2"/>
  <c r="Q613" i="2"/>
  <c r="Q612" i="2"/>
  <c r="Q611" i="2"/>
  <c r="Q133" i="2"/>
  <c r="Q134" i="2"/>
  <c r="Q135" i="2"/>
  <c r="D130" i="2"/>
  <c r="Q132" i="2"/>
  <c r="D459" i="2"/>
  <c r="Q460" i="2"/>
  <c r="Q459" i="2"/>
  <c r="Q1166" i="2"/>
  <c r="Q1167" i="2"/>
  <c r="D1159" i="2"/>
  <c r="Q1164" i="2"/>
  <c r="D1140" i="2"/>
  <c r="Q1143" i="2"/>
  <c r="D1044" i="2"/>
  <c r="Q1045" i="2"/>
  <c r="Q1044" i="2"/>
  <c r="D1029" i="2"/>
  <c r="Q1030" i="2"/>
  <c r="Q1031" i="2"/>
  <c r="D1015" i="2"/>
  <c r="Q1018" i="2"/>
  <c r="D983" i="2"/>
  <c r="Q984" i="2"/>
  <c r="Q983" i="2"/>
  <c r="D862" i="2"/>
  <c r="Q863" i="2"/>
  <c r="Q862" i="2"/>
  <c r="D836" i="2"/>
  <c r="Q837" i="2"/>
  <c r="Q836" i="2"/>
  <c r="Q747" i="2"/>
  <c r="Q746" i="2"/>
  <c r="D660" i="2"/>
  <c r="Q662" i="2"/>
  <c r="D518" i="2"/>
  <c r="Q522" i="2"/>
  <c r="D510" i="2"/>
  <c r="Q511" i="2"/>
  <c r="Q510" i="2"/>
  <c r="D420" i="2"/>
  <c r="Q421" i="2"/>
  <c r="Q420" i="2"/>
  <c r="D408" i="2"/>
  <c r="Q409" i="2"/>
  <c r="Q408" i="2"/>
  <c r="D316" i="2"/>
  <c r="Q317" i="2"/>
  <c r="Q318" i="2"/>
  <c r="Q297" i="2"/>
  <c r="D287" i="2"/>
  <c r="Q288" i="2"/>
  <c r="Q287" i="2"/>
  <c r="D276" i="2"/>
  <c r="Q277" i="2"/>
  <c r="Q276" i="2"/>
  <c r="D273" i="2"/>
  <c r="Q274" i="2"/>
  <c r="Q273" i="2"/>
  <c r="Q229" i="2"/>
  <c r="Q228" i="2"/>
  <c r="D216" i="2"/>
  <c r="Q217" i="2"/>
  <c r="Q216" i="2"/>
  <c r="D176" i="2"/>
  <c r="Q177" i="2"/>
  <c r="Q176" i="2"/>
  <c r="Q131" i="2"/>
  <c r="Q130" i="2"/>
  <c r="Q93" i="2"/>
  <c r="Q94" i="2"/>
  <c r="Q70" i="2"/>
  <c r="Q71" i="2"/>
  <c r="D48" i="2"/>
  <c r="D4" i="2"/>
  <c r="Q48" i="2"/>
  <c r="Q49" i="2"/>
  <c r="Q5" i="2"/>
  <c r="Q4" i="2"/>
  <c r="Q1163" i="2"/>
  <c r="D1132" i="2"/>
  <c r="Q1133" i="2"/>
  <c r="Q1132" i="2"/>
  <c r="D426" i="2"/>
  <c r="Q427" i="2"/>
  <c r="Q426" i="2"/>
  <c r="Q1141" i="2"/>
  <c r="Q1140" i="2"/>
  <c r="D1084" i="2"/>
  <c r="Q1085" i="2"/>
  <c r="Q1084" i="2"/>
  <c r="Q1086" i="2"/>
  <c r="D664" i="2"/>
  <c r="Q665" i="2"/>
  <c r="Q664" i="2"/>
  <c r="Q660" i="2"/>
  <c r="Q661" i="2"/>
  <c r="D627" i="2"/>
  <c r="Q628" i="2"/>
  <c r="Q627" i="2"/>
  <c r="D514" i="2"/>
  <c r="Q514" i="2"/>
  <c r="Q515" i="2"/>
  <c r="D281" i="2"/>
  <c r="Q282" i="2"/>
  <c r="D261" i="2"/>
  <c r="Q261" i="2"/>
  <c r="Q262" i="2"/>
  <c r="D170" i="2"/>
  <c r="Q171" i="2"/>
  <c r="D65" i="2"/>
  <c r="Q65" i="2"/>
  <c r="Q66" i="2"/>
  <c r="Q1162" i="2"/>
  <c r="Q1015" i="2"/>
  <c r="Q1016" i="2"/>
  <c r="Q550" i="2"/>
  <c r="Q551" i="2"/>
  <c r="D879" i="2"/>
  <c r="Q879" i="2"/>
  <c r="Q1160" i="2"/>
  <c r="D710" i="2"/>
  <c r="D284" i="2"/>
  <c r="Q285" i="2"/>
  <c r="Q286" i="2"/>
  <c r="D396" i="2"/>
  <c r="Q397" i="2"/>
  <c r="Q398" i="2"/>
  <c r="Q399" i="2"/>
  <c r="Q711" i="2"/>
  <c r="Q712" i="2"/>
  <c r="Q631" i="2"/>
  <c r="Q632" i="2"/>
  <c r="Q519" i="2"/>
  <c r="Q520" i="2"/>
  <c r="Q521" i="2"/>
  <c r="Q435" i="2"/>
  <c r="Q434" i="2"/>
  <c r="Q433" i="2"/>
  <c r="D301" i="2"/>
  <c r="Q302" i="2"/>
  <c r="Q303" i="2"/>
  <c r="Q304" i="2"/>
  <c r="Q305" i="2"/>
  <c r="Q633" i="2"/>
  <c r="Q558" i="2"/>
  <c r="Q513" i="2"/>
  <c r="Q516" i="2"/>
  <c r="Q517" i="2"/>
  <c r="Q518" i="2"/>
  <c r="Q524" i="2"/>
  <c r="Q476" i="2"/>
  <c r="Q432" i="2"/>
  <c r="Q84" i="2"/>
  <c r="Q301" i="2"/>
  <c r="Q289" i="2"/>
  <c r="Q295" i="2"/>
  <c r="Q294" i="2"/>
  <c r="Q293" i="2"/>
  <c r="Q271" i="2"/>
  <c r="Q270" i="2"/>
  <c r="D269" i="2"/>
  <c r="Q239" i="2"/>
  <c r="Q238" i="2"/>
  <c r="Q237" i="2"/>
  <c r="D236" i="2"/>
  <c r="Q213" i="2"/>
  <c r="Q212" i="2"/>
  <c r="D211" i="2"/>
  <c r="D180" i="2"/>
  <c r="Q185" i="2"/>
  <c r="Q181" i="2"/>
  <c r="Q182" i="2"/>
  <c r="Q183" i="2"/>
  <c r="Q184" i="2"/>
  <c r="Q180" i="2"/>
  <c r="Q175" i="2"/>
  <c r="Q59" i="2"/>
  <c r="Q62" i="2"/>
  <c r="Q61" i="2"/>
  <c r="Q60" i="2"/>
  <c r="D59" i="2"/>
  <c r="D25" i="2"/>
  <c r="Q26" i="2"/>
  <c r="Q27" i="2"/>
  <c r="Q12" i="2"/>
  <c r="Q699" i="2"/>
  <c r="Q1206" i="2"/>
  <c r="Q1205" i="2"/>
  <c r="Q1204" i="2"/>
  <c r="Q1203" i="2"/>
  <c r="Q1202" i="2"/>
  <c r="Q1201" i="2"/>
  <c r="Q1200" i="2"/>
  <c r="Q1199" i="2"/>
  <c r="Q1198" i="2"/>
  <c r="Q1197" i="2"/>
  <c r="Q1196" i="2"/>
  <c r="Q1195" i="2"/>
  <c r="Q1194" i="2"/>
  <c r="Q1193" i="2"/>
  <c r="Q1192" i="2"/>
  <c r="Q1191" i="2"/>
  <c r="Q1190" i="2"/>
  <c r="Q1189" i="2"/>
  <c r="Q1188" i="2"/>
  <c r="Q1187" i="2"/>
  <c r="Q1186" i="2"/>
  <c r="Q1185" i="2"/>
  <c r="Q1184" i="2"/>
  <c r="Q1183" i="2"/>
  <c r="Q1182" i="2"/>
  <c r="Q1181" i="2"/>
  <c r="Q1180" i="2"/>
  <c r="Q1179" i="2"/>
  <c r="Q1178" i="2"/>
  <c r="Q1177" i="2"/>
  <c r="Q1176" i="2"/>
  <c r="Q1175" i="2"/>
  <c r="Q1174" i="2"/>
  <c r="Q1173" i="2"/>
  <c r="Q1172" i="2"/>
  <c r="Q1171" i="2"/>
  <c r="Q1170" i="2"/>
  <c r="Q1165" i="2"/>
  <c r="Q1161" i="2"/>
  <c r="Q1158" i="2"/>
  <c r="Q1155" i="2"/>
  <c r="Q1154" i="2"/>
  <c r="Q1153" i="2"/>
  <c r="Q1152" i="2"/>
  <c r="Q1151" i="2"/>
  <c r="Q1150" i="2"/>
  <c r="Q1149" i="2"/>
  <c r="Q1148" i="2"/>
  <c r="Q1147" i="2"/>
  <c r="Q1146" i="2"/>
  <c r="Q1145" i="2"/>
  <c r="Q1144" i="2"/>
  <c r="Q1142" i="2"/>
  <c r="Q1139" i="2"/>
  <c r="Q1138" i="2"/>
  <c r="Q1137" i="2"/>
  <c r="Q1136" i="2"/>
  <c r="Q1135" i="2"/>
  <c r="Q1134" i="2"/>
  <c r="Q1131" i="2"/>
  <c r="Q1130" i="2"/>
  <c r="Q1129" i="2"/>
  <c r="Q1128" i="2"/>
  <c r="Q1127" i="2"/>
  <c r="Q1126" i="2"/>
  <c r="Q1125" i="2"/>
  <c r="Q1124" i="2"/>
  <c r="Q1123" i="2"/>
  <c r="Q1122" i="2"/>
  <c r="Q1121" i="2"/>
  <c r="Q1120" i="2"/>
  <c r="Q1119" i="2"/>
  <c r="Q1118" i="2"/>
  <c r="Q1117" i="2"/>
  <c r="Q1116" i="2"/>
  <c r="Q1115" i="2"/>
  <c r="Q1114" i="2"/>
  <c r="Q1113" i="2"/>
  <c r="Q1112" i="2"/>
  <c r="Q1110" i="2"/>
  <c r="Q1108" i="2"/>
  <c r="Q1107" i="2"/>
  <c r="Q1106" i="2"/>
  <c r="Q1105" i="2"/>
  <c r="Q1104" i="2"/>
  <c r="Q1103" i="2"/>
  <c r="Q1102" i="2"/>
  <c r="Q1101" i="2"/>
  <c r="Q1100" i="2"/>
  <c r="Q1099" i="2"/>
  <c r="Q1098" i="2"/>
  <c r="Q1097" i="2"/>
  <c r="Q1096" i="2"/>
  <c r="Q1095" i="2"/>
  <c r="Q1094" i="2"/>
  <c r="Q1093" i="2"/>
  <c r="Q1092" i="2"/>
  <c r="Q1091" i="2"/>
  <c r="Q1090" i="2"/>
  <c r="Q1089" i="2"/>
  <c r="Q1088" i="2"/>
  <c r="Q1087" i="2"/>
  <c r="Q1083" i="2"/>
  <c r="Q1082" i="2"/>
  <c r="Q1081" i="2"/>
  <c r="Q1080" i="2"/>
  <c r="Q1079" i="2"/>
  <c r="Q1078" i="2"/>
  <c r="Q1077" i="2"/>
  <c r="Q1076" i="2"/>
  <c r="Q1075" i="2"/>
  <c r="Q1074" i="2"/>
  <c r="Q1073" i="2"/>
  <c r="Q1072" i="2"/>
  <c r="Q1071" i="2"/>
  <c r="Q1070" i="2"/>
  <c r="Q1069" i="2"/>
  <c r="Q1068" i="2"/>
  <c r="Q1067" i="2"/>
  <c r="Q1066" i="2"/>
  <c r="Q1065" i="2"/>
  <c r="Q1064" i="2"/>
  <c r="Q1063" i="2"/>
  <c r="Q1062" i="2"/>
  <c r="Q1061" i="2"/>
  <c r="Q1060" i="2"/>
  <c r="Q1059" i="2"/>
  <c r="Q1058" i="2"/>
  <c r="Q1057" i="2"/>
  <c r="Q1056" i="2"/>
  <c r="Q1055" i="2"/>
  <c r="Q1054" i="2"/>
  <c r="Q1053" i="2"/>
  <c r="Q1052" i="2"/>
  <c r="Q1051" i="2"/>
  <c r="Q1050" i="2"/>
  <c r="Q1049" i="2"/>
  <c r="Q1048" i="2"/>
  <c r="Q1047" i="2"/>
  <c r="Q1046" i="2"/>
  <c r="Q1043" i="2"/>
  <c r="Q1042" i="2"/>
  <c r="Q1041" i="2"/>
  <c r="Q1040" i="2"/>
  <c r="Q1037" i="2"/>
  <c r="Q1036" i="2"/>
  <c r="Q1035" i="2"/>
  <c r="Q1034" i="2"/>
  <c r="Q1033" i="2"/>
  <c r="Q1032" i="2"/>
  <c r="Q1029" i="2"/>
  <c r="Q1028" i="2"/>
  <c r="Q1027" i="2"/>
  <c r="Q1026" i="2"/>
  <c r="Q1025" i="2"/>
  <c r="Q1024" i="2"/>
  <c r="Q1023" i="2"/>
  <c r="Q1022" i="2"/>
  <c r="Q1021" i="2"/>
  <c r="Q1020" i="2"/>
  <c r="Q1019" i="2"/>
  <c r="Q1017" i="2"/>
  <c r="Q1014" i="2"/>
  <c r="Q1013" i="2"/>
  <c r="Q1012" i="2"/>
  <c r="Q1011" i="2"/>
  <c r="Q1010" i="2"/>
  <c r="Q1009" i="2"/>
  <c r="Q1008" i="2"/>
  <c r="Q1007" i="2"/>
  <c r="Q1006" i="2"/>
  <c r="Q1005" i="2"/>
  <c r="Q1004" i="2"/>
  <c r="Q1003" i="2"/>
  <c r="Q1002" i="2"/>
  <c r="Q1001" i="2"/>
  <c r="Q1000" i="2"/>
  <c r="Q999" i="2"/>
  <c r="Q998" i="2"/>
  <c r="Q997" i="2"/>
  <c r="Q996" i="2"/>
  <c r="Q995" i="2"/>
  <c r="Q994" i="2"/>
  <c r="Q993" i="2"/>
  <c r="Q992" i="2"/>
  <c r="Q991" i="2"/>
  <c r="Q990" i="2"/>
  <c r="Q989" i="2"/>
  <c r="Q988" i="2"/>
  <c r="Q987" i="2"/>
  <c r="Q986" i="2"/>
  <c r="Q985" i="2"/>
  <c r="Q982" i="2"/>
  <c r="Q981" i="2"/>
  <c r="Q980" i="2"/>
  <c r="Q979" i="2"/>
  <c r="Q978" i="2"/>
  <c r="Q977" i="2"/>
  <c r="Q976" i="2"/>
  <c r="Q975" i="2"/>
  <c r="Q974" i="2"/>
  <c r="Q973" i="2"/>
  <c r="Q972" i="2"/>
  <c r="Q971" i="2"/>
  <c r="Q970" i="2"/>
  <c r="Q969" i="2"/>
  <c r="Q968" i="2"/>
  <c r="Q967" i="2"/>
  <c r="Q966" i="2"/>
  <c r="Q965" i="2"/>
  <c r="Q964" i="2"/>
  <c r="Q963" i="2"/>
  <c r="Q962" i="2"/>
  <c r="Q961" i="2"/>
  <c r="Q960" i="2"/>
  <c r="Q959" i="2"/>
  <c r="Q958" i="2"/>
  <c r="Q957" i="2"/>
  <c r="Q956" i="2"/>
  <c r="Q952" i="2"/>
  <c r="Q951" i="2"/>
  <c r="Q950" i="2"/>
  <c r="Q949" i="2"/>
  <c r="Q948" i="2"/>
  <c r="Q947" i="2"/>
  <c r="Q946" i="2"/>
  <c r="Q945" i="2"/>
  <c r="Q944" i="2"/>
  <c r="Q943" i="2"/>
  <c r="Q942" i="2"/>
  <c r="Q941" i="2"/>
  <c r="Q940" i="2"/>
  <c r="Q939" i="2"/>
  <c r="Q936" i="2"/>
  <c r="Q935" i="2"/>
  <c r="Q934" i="2"/>
  <c r="Q933" i="2"/>
  <c r="Q932" i="2"/>
  <c r="Q931" i="2"/>
  <c r="Q930" i="2"/>
  <c r="Q929" i="2"/>
  <c r="Q928" i="2"/>
  <c r="Q927" i="2"/>
  <c r="Q926" i="2"/>
  <c r="Q925" i="2"/>
  <c r="Q924" i="2"/>
  <c r="Q923" i="2"/>
  <c r="Q922" i="2"/>
  <c r="Q921" i="2"/>
  <c r="Q920" i="2"/>
  <c r="Q919" i="2"/>
  <c r="Q918" i="2"/>
  <c r="Q917" i="2"/>
  <c r="Q916" i="2"/>
  <c r="Q915" i="2"/>
  <c r="Q914" i="2"/>
  <c r="Q913" i="2"/>
  <c r="Q912" i="2"/>
  <c r="Q911" i="2"/>
  <c r="Q910" i="2"/>
  <c r="Q909" i="2"/>
  <c r="Q908" i="2"/>
  <c r="Q907" i="2"/>
  <c r="Q906" i="2"/>
  <c r="Q905" i="2"/>
  <c r="Q904" i="2"/>
  <c r="Q903" i="2"/>
  <c r="Q902" i="2"/>
  <c r="Q901" i="2"/>
  <c r="Q900" i="2"/>
  <c r="Q899" i="2"/>
  <c r="Q898" i="2"/>
  <c r="Q897" i="2"/>
  <c r="Q896" i="2"/>
  <c r="Q893" i="2"/>
  <c r="Q892" i="2"/>
  <c r="Q891" i="2"/>
  <c r="Q890" i="2"/>
  <c r="Q889" i="2"/>
  <c r="Q886" i="2"/>
  <c r="Q885" i="2"/>
  <c r="Q884" i="2"/>
  <c r="Q883" i="2"/>
  <c r="Q882" i="2"/>
  <c r="Q880" i="2"/>
  <c r="Q878" i="2"/>
  <c r="Q877" i="2"/>
  <c r="Q876" i="2"/>
  <c r="Q875" i="2"/>
  <c r="Q874" i="2"/>
  <c r="Q873" i="2"/>
  <c r="Q872" i="2"/>
  <c r="Q871" i="2"/>
  <c r="Q870" i="2"/>
  <c r="Q869" i="2"/>
  <c r="Q868" i="2"/>
  <c r="Q867" i="2"/>
  <c r="Q866" i="2"/>
  <c r="Q865" i="2"/>
  <c r="Q864" i="2"/>
  <c r="Q861" i="2"/>
  <c r="Q860" i="2"/>
  <c r="Q859" i="2"/>
  <c r="Q858" i="2"/>
  <c r="Q857" i="2"/>
  <c r="Q856" i="2"/>
  <c r="Q855" i="2"/>
  <c r="Q854" i="2"/>
  <c r="Q853" i="2"/>
  <c r="Q852" i="2"/>
  <c r="Q851" i="2"/>
  <c r="Q850" i="2"/>
  <c r="Q849" i="2"/>
  <c r="Q848" i="2"/>
  <c r="Q847" i="2"/>
  <c r="Q846" i="2"/>
  <c r="Q845" i="2"/>
  <c r="Q844" i="2"/>
  <c r="Q843" i="2"/>
  <c r="Q842" i="2"/>
  <c r="Q841" i="2"/>
  <c r="Q840" i="2"/>
  <c r="Q839" i="2"/>
  <c r="Q838" i="2"/>
  <c r="Q835" i="2"/>
  <c r="Q834" i="2"/>
  <c r="Q833" i="2"/>
  <c r="Q832" i="2"/>
  <c r="Q831" i="2"/>
  <c r="Q830" i="2"/>
  <c r="Q829" i="2"/>
  <c r="Q828" i="2"/>
  <c r="Q827" i="2"/>
  <c r="Q826" i="2"/>
  <c r="Q825" i="2"/>
  <c r="Q824" i="2"/>
  <c r="Q823" i="2"/>
  <c r="Q822" i="2"/>
  <c r="Q821" i="2"/>
  <c r="Q820" i="2"/>
  <c r="Q819" i="2"/>
  <c r="Q818" i="2"/>
  <c r="Q817" i="2"/>
  <c r="Q816" i="2"/>
  <c r="Q815" i="2"/>
  <c r="Q814" i="2"/>
  <c r="Q813" i="2"/>
  <c r="Q812" i="2"/>
  <c r="Q811" i="2"/>
  <c r="Q810" i="2"/>
  <c r="Q809" i="2"/>
  <c r="Q808" i="2"/>
  <c r="Q807" i="2"/>
  <c r="Q806" i="2"/>
  <c r="Q805" i="2"/>
  <c r="Q804" i="2"/>
  <c r="Q803" i="2"/>
  <c r="Q800" i="2"/>
  <c r="Q799" i="2"/>
  <c r="Q798" i="2"/>
  <c r="Q797" i="2"/>
  <c r="Q796" i="2"/>
  <c r="Q795" i="2"/>
  <c r="Q794" i="2"/>
  <c r="Q793" i="2"/>
  <c r="Q792" i="2"/>
  <c r="Q791" i="2"/>
  <c r="Q790" i="2"/>
  <c r="Q787" i="2"/>
  <c r="Q786" i="2"/>
  <c r="Q785" i="2"/>
  <c r="Q784" i="2"/>
  <c r="Q783" i="2"/>
  <c r="Q782" i="2"/>
  <c r="Q781" i="2"/>
  <c r="Q780" i="2"/>
  <c r="Q779" i="2"/>
  <c r="Q778" i="2"/>
  <c r="Q777" i="2"/>
  <c r="Q776" i="2"/>
  <c r="Q775" i="2"/>
  <c r="Q772" i="2"/>
  <c r="Q771" i="2"/>
  <c r="Q770" i="2"/>
  <c r="Q769" i="2"/>
  <c r="Q768" i="2"/>
  <c r="Q767" i="2"/>
  <c r="Q766" i="2"/>
  <c r="Q765" i="2"/>
  <c r="Q764" i="2"/>
  <c r="Q763" i="2"/>
  <c r="Q762" i="2"/>
  <c r="Q761" i="2"/>
  <c r="Q760" i="2"/>
  <c r="Q759" i="2"/>
  <c r="Q758" i="2"/>
  <c r="Q757" i="2"/>
  <c r="Q756" i="2"/>
  <c r="Q755" i="2"/>
  <c r="Q754" i="2"/>
  <c r="Q753" i="2"/>
  <c r="Q752" i="2"/>
  <c r="Q751" i="2"/>
  <c r="Q750" i="2"/>
  <c r="Q748" i="2"/>
  <c r="Q745" i="2"/>
  <c r="Q744" i="2"/>
  <c r="Q743" i="2"/>
  <c r="Q742" i="2"/>
  <c r="Q741" i="2"/>
  <c r="Q740" i="2"/>
  <c r="Q739" i="2"/>
  <c r="Q738" i="2"/>
  <c r="Q737" i="2"/>
  <c r="Q736" i="2"/>
  <c r="Q735" i="2"/>
  <c r="Q734" i="2"/>
  <c r="Q733" i="2"/>
  <c r="Q732" i="2"/>
  <c r="Q731" i="2"/>
  <c r="Q730" i="2"/>
  <c r="Q729" i="2"/>
  <c r="Q728" i="2"/>
  <c r="Q727" i="2"/>
  <c r="Q726" i="2"/>
  <c r="Q725" i="2"/>
  <c r="Q724" i="2"/>
  <c r="Q723" i="2"/>
  <c r="Q722" i="2"/>
  <c r="Q721" i="2"/>
  <c r="Q720" i="2"/>
  <c r="Q719" i="2"/>
  <c r="Q718" i="2"/>
  <c r="Q717" i="2"/>
  <c r="Q716" i="2"/>
  <c r="Q715" i="2"/>
  <c r="Q714" i="2"/>
  <c r="Q713" i="2"/>
  <c r="Q709" i="2"/>
  <c r="Q708" i="2"/>
  <c r="Q707" i="2"/>
  <c r="Q706" i="2"/>
  <c r="Q705" i="2"/>
  <c r="Q704" i="2"/>
  <c r="Q703" i="2"/>
  <c r="Q702" i="2"/>
  <c r="Q701" i="2"/>
  <c r="Q700" i="2"/>
  <c r="Q695" i="2"/>
  <c r="Q694" i="2"/>
  <c r="Q693" i="2"/>
  <c r="Q692" i="2"/>
  <c r="Q691" i="2"/>
  <c r="Q690" i="2"/>
  <c r="Q689" i="2"/>
  <c r="Q688" i="2"/>
  <c r="Q687" i="2"/>
  <c r="Q686" i="2"/>
  <c r="Q685" i="2"/>
  <c r="Q684" i="2"/>
  <c r="Q683" i="2"/>
  <c r="Q682" i="2"/>
  <c r="Q681" i="2"/>
  <c r="Q680" i="2"/>
  <c r="Q679" i="2"/>
  <c r="Q678" i="2"/>
  <c r="Q677" i="2"/>
  <c r="Q676" i="2"/>
  <c r="Q675" i="2"/>
  <c r="Q674" i="2"/>
  <c r="Q673" i="2"/>
  <c r="Q672" i="2"/>
  <c r="Q671" i="2"/>
  <c r="Q670" i="2"/>
  <c r="Q669" i="2"/>
  <c r="Q668" i="2"/>
  <c r="Q667" i="2"/>
  <c r="Q666" i="2"/>
  <c r="Q663" i="2"/>
  <c r="Q659" i="2"/>
  <c r="Q658" i="2"/>
  <c r="Q657" i="2"/>
  <c r="Q656" i="2"/>
  <c r="Q655" i="2"/>
  <c r="Q654" i="2"/>
  <c r="Q653" i="2"/>
  <c r="Q652" i="2"/>
  <c r="Q651" i="2"/>
  <c r="Q650" i="2"/>
  <c r="Q649" i="2"/>
  <c r="Q648" i="2"/>
  <c r="Q647" i="2"/>
  <c r="Q644" i="2"/>
  <c r="Q643" i="2"/>
  <c r="Q642" i="2"/>
  <c r="Q641" i="2"/>
  <c r="Q640" i="2"/>
  <c r="Q639" i="2"/>
  <c r="Q638" i="2"/>
  <c r="Q637" i="2"/>
  <c r="Q636" i="2"/>
  <c r="Q635" i="2"/>
  <c r="Q630" i="2"/>
  <c r="Q629" i="2"/>
  <c r="Q626" i="2"/>
  <c r="Q625" i="2"/>
  <c r="Q624" i="2"/>
  <c r="Q623" i="2"/>
  <c r="Q622" i="2"/>
  <c r="Q619" i="2"/>
  <c r="Q618" i="2"/>
  <c r="Q617" i="2"/>
  <c r="Q616" i="2"/>
  <c r="Q615" i="2"/>
  <c r="Q610" i="2"/>
  <c r="Q609" i="2"/>
  <c r="Q608" i="2"/>
  <c r="Q607" i="2"/>
  <c r="Q606" i="2"/>
  <c r="Q605" i="2"/>
  <c r="Q604" i="2"/>
  <c r="Q603" i="2"/>
  <c r="Q602" i="2"/>
  <c r="Q601" i="2"/>
  <c r="Q600" i="2"/>
  <c r="Q599" i="2"/>
  <c r="Q598" i="2"/>
  <c r="Q597" i="2"/>
  <c r="Q596" i="2"/>
  <c r="Q595" i="2"/>
  <c r="Q594" i="2"/>
  <c r="Q593" i="2"/>
  <c r="Q592" i="2"/>
  <c r="Q591" i="2"/>
  <c r="Q590" i="2"/>
  <c r="Q589" i="2"/>
  <c r="Q588" i="2"/>
  <c r="Q587" i="2"/>
  <c r="Q586" i="2"/>
  <c r="Q585" i="2"/>
  <c r="Q584" i="2"/>
  <c r="Q583" i="2"/>
  <c r="Q582" i="2"/>
  <c r="Q581" i="2"/>
  <c r="Q580" i="2"/>
  <c r="Q579" i="2"/>
  <c r="Q578" i="2"/>
  <c r="Q577" i="2"/>
  <c r="Q576" i="2"/>
  <c r="Q575" i="2"/>
  <c r="Q574" i="2"/>
  <c r="Q573" i="2"/>
  <c r="Q572" i="2"/>
  <c r="Q571" i="2"/>
  <c r="Q570" i="2"/>
  <c r="Q569" i="2"/>
  <c r="Q568" i="2"/>
  <c r="Q567" i="2"/>
  <c r="Q566" i="2"/>
  <c r="Q565" i="2"/>
  <c r="Q564" i="2"/>
  <c r="Q563" i="2"/>
  <c r="Q562" i="2"/>
  <c r="Q561" i="2"/>
  <c r="Q560" i="2"/>
  <c r="Q559" i="2"/>
  <c r="Q557" i="2"/>
  <c r="Q556" i="2"/>
  <c r="Q555" i="2"/>
  <c r="Q554" i="2"/>
  <c r="Q553" i="2"/>
  <c r="Q549" i="2"/>
  <c r="Q548" i="2"/>
  <c r="Q547" i="2"/>
  <c r="Q546" i="2"/>
  <c r="Q545" i="2"/>
  <c r="Q544" i="2"/>
  <c r="Q543" i="2"/>
  <c r="Q542" i="2"/>
  <c r="Q541" i="2"/>
  <c r="Q540" i="2"/>
  <c r="Q539" i="2"/>
  <c r="Q538" i="2"/>
  <c r="Q537" i="2"/>
  <c r="Q536" i="2"/>
  <c r="Q535" i="2"/>
  <c r="Q534" i="2"/>
  <c r="Q533" i="2"/>
  <c r="Q532" i="2"/>
  <c r="Q531" i="2"/>
  <c r="Q530" i="2"/>
  <c r="Q529" i="2"/>
  <c r="Q528" i="2"/>
  <c r="Q527" i="2"/>
  <c r="Q526" i="2"/>
  <c r="Q525" i="2"/>
  <c r="Q512" i="2"/>
  <c r="Q509" i="2"/>
  <c r="Q508" i="2"/>
  <c r="Q507" i="2"/>
  <c r="Q506" i="2"/>
  <c r="Q505" i="2"/>
  <c r="Q504" i="2"/>
  <c r="Q503" i="2"/>
  <c r="Q502" i="2"/>
  <c r="Q501" i="2"/>
  <c r="Q500" i="2"/>
  <c r="Q499" i="2"/>
  <c r="Q498" i="2"/>
  <c r="Q497" i="2"/>
  <c r="Q496" i="2"/>
  <c r="Q495" i="2"/>
  <c r="Q494" i="2"/>
  <c r="Q493" i="2"/>
  <c r="Q492" i="2"/>
  <c r="Q491" i="2"/>
  <c r="Q490" i="2"/>
  <c r="Q489" i="2"/>
  <c r="Q488" i="2"/>
  <c r="Q487" i="2"/>
  <c r="Q486" i="2"/>
  <c r="Q485" i="2"/>
  <c r="Q484" i="2"/>
  <c r="Q483" i="2"/>
  <c r="Q482" i="2"/>
  <c r="Q481" i="2"/>
  <c r="Q480" i="2"/>
  <c r="Q479" i="2"/>
  <c r="Q475" i="2"/>
  <c r="Q474" i="2"/>
  <c r="Q471" i="2"/>
  <c r="Q470" i="2"/>
  <c r="Q469" i="2"/>
  <c r="Q468" i="2"/>
  <c r="Q467" i="2"/>
  <c r="Q466" i="2"/>
  <c r="Q465" i="2"/>
  <c r="Q464" i="2"/>
  <c r="Q463" i="2"/>
  <c r="Q462" i="2"/>
  <c r="Q461" i="2"/>
  <c r="Q458" i="2"/>
  <c r="Q457" i="2"/>
  <c r="Q456" i="2"/>
  <c r="Q455" i="2"/>
  <c r="Q454" i="2"/>
  <c r="Q453" i="2"/>
  <c r="Q452" i="2"/>
  <c r="Q451" i="2"/>
  <c r="Q450" i="2"/>
  <c r="Q449" i="2"/>
  <c r="Q448" i="2"/>
  <c r="Q447" i="2"/>
  <c r="Q446" i="2"/>
  <c r="Q445" i="2"/>
  <c r="Q442" i="2"/>
  <c r="Q441" i="2"/>
  <c r="Q440" i="2"/>
  <c r="Q439" i="2"/>
  <c r="Q438" i="2"/>
  <c r="Q437" i="2"/>
  <c r="Q436" i="2"/>
  <c r="Q431" i="2"/>
  <c r="Q428" i="2"/>
  <c r="Q425" i="2"/>
  <c r="Q424" i="2"/>
  <c r="Q423" i="2"/>
  <c r="Q422" i="2"/>
  <c r="Q419" i="2"/>
  <c r="Q418" i="2"/>
  <c r="Q417" i="2"/>
  <c r="Q416" i="2"/>
  <c r="Q415" i="2"/>
  <c r="Q414" i="2"/>
  <c r="Q413" i="2"/>
  <c r="Q412" i="2"/>
  <c r="Q411" i="2"/>
  <c r="Q410" i="2"/>
  <c r="Q407" i="2"/>
  <c r="Q406" i="2"/>
  <c r="Q405" i="2"/>
  <c r="Q404" i="2"/>
  <c r="Q403" i="2"/>
  <c r="Q402" i="2"/>
  <c r="Q401" i="2"/>
  <c r="Q400" i="2"/>
  <c r="Q396" i="2"/>
  <c r="Q395" i="2"/>
  <c r="Q394" i="2"/>
  <c r="Q393" i="2"/>
  <c r="Q392" i="2"/>
  <c r="Q391" i="2"/>
  <c r="Q390" i="2"/>
  <c r="Q389" i="2"/>
  <c r="Q388" i="2"/>
  <c r="Q387" i="2"/>
  <c r="Q386" i="2"/>
  <c r="Q382" i="2"/>
  <c r="Q381" i="2"/>
  <c r="Q380" i="2"/>
  <c r="Q379" i="2"/>
  <c r="Q378" i="2"/>
  <c r="Q375" i="2"/>
  <c r="Q374" i="2"/>
  <c r="Q373" i="2"/>
  <c r="Q372" i="2"/>
  <c r="Q371" i="2"/>
  <c r="Q370" i="2"/>
  <c r="Q369" i="2"/>
  <c r="Q368" i="2"/>
  <c r="Q367" i="2"/>
  <c r="Q364" i="2"/>
  <c r="Q363" i="2"/>
  <c r="Q362" i="2"/>
  <c r="Q361" i="2"/>
  <c r="Q360" i="2"/>
  <c r="Q359" i="2"/>
  <c r="Q358" i="2"/>
  <c r="Q357" i="2"/>
  <c r="Q356" i="2"/>
  <c r="Q354" i="2"/>
  <c r="Q351" i="2"/>
  <c r="Q350" i="2"/>
  <c r="Q347" i="2"/>
  <c r="Q346" i="2"/>
  <c r="Q345" i="2"/>
  <c r="Q344" i="2"/>
  <c r="Q341" i="2"/>
  <c r="Q340" i="2"/>
  <c r="Q337" i="2"/>
  <c r="Q336" i="2"/>
  <c r="Q333" i="2"/>
  <c r="Q332" i="2"/>
  <c r="Q331" i="2"/>
  <c r="Q330" i="2"/>
  <c r="Q329" i="2"/>
  <c r="Q328" i="2"/>
  <c r="Q325" i="2"/>
  <c r="Q321" i="2"/>
  <c r="Q320" i="2"/>
  <c r="Q319" i="2"/>
  <c r="Q316" i="2"/>
  <c r="Q315" i="2"/>
  <c r="Q314" i="2"/>
  <c r="Q313" i="2"/>
  <c r="Q312" i="2"/>
  <c r="Q311" i="2"/>
  <c r="Q310" i="2"/>
  <c r="Q309" i="2"/>
  <c r="Q306" i="2"/>
  <c r="Q300" i="2"/>
  <c r="Q299" i="2"/>
  <c r="Q291" i="2"/>
  <c r="Q290" i="2"/>
  <c r="Q284" i="2"/>
  <c r="Q283" i="2"/>
  <c r="Q280" i="2"/>
  <c r="Q279" i="2"/>
  <c r="Q278" i="2"/>
  <c r="Q275" i="2"/>
  <c r="Q272" i="2"/>
  <c r="Q268" i="2"/>
  <c r="Q267" i="2"/>
  <c r="Q266" i="2"/>
  <c r="Q265" i="2"/>
  <c r="Q264" i="2"/>
  <c r="Q263" i="2"/>
  <c r="Q260" i="2"/>
  <c r="Q259" i="2"/>
  <c r="Q258" i="2"/>
  <c r="Q257" i="2"/>
  <c r="Q256" i="2"/>
  <c r="Q255" i="2"/>
  <c r="Q254" i="2"/>
  <c r="Q253" i="2"/>
  <c r="Q252" i="2"/>
  <c r="Q251" i="2"/>
  <c r="Q250" i="2"/>
  <c r="Q249" i="2"/>
  <c r="Q248" i="2"/>
  <c r="Q247" i="2"/>
  <c r="Q246" i="2"/>
  <c r="Q245" i="2"/>
  <c r="Q244" i="2"/>
  <c r="Q243" i="2"/>
  <c r="Q242" i="2"/>
  <c r="Q234" i="2"/>
  <c r="Q230" i="2"/>
  <c r="Q227" i="2"/>
  <c r="Q226" i="2"/>
  <c r="Q223" i="2"/>
  <c r="Q222" i="2"/>
  <c r="Q221" i="2"/>
  <c r="Q220" i="2"/>
  <c r="Q219" i="2"/>
  <c r="Q218" i="2"/>
  <c r="Q215" i="2"/>
  <c r="Q214" i="2"/>
  <c r="Q210" i="2"/>
  <c r="Q209" i="2"/>
  <c r="Q208" i="2"/>
  <c r="Q207" i="2"/>
  <c r="Q204" i="2"/>
  <c r="Q203" i="2"/>
  <c r="Q202" i="2"/>
  <c r="Q201" i="2"/>
  <c r="Q200" i="2"/>
  <c r="Q199" i="2"/>
  <c r="Q198" i="2"/>
  <c r="Q195" i="2"/>
  <c r="Q194" i="2"/>
  <c r="Q191" i="2"/>
  <c r="Q190" i="2"/>
  <c r="Q189" i="2"/>
  <c r="Q188" i="2"/>
  <c r="Q187" i="2"/>
  <c r="Q186" i="2"/>
  <c r="Q179" i="2"/>
  <c r="Q172" i="2"/>
  <c r="Q169" i="2"/>
  <c r="Q168" i="2"/>
  <c r="Q167" i="2"/>
  <c r="Q166" i="2"/>
  <c r="Q165" i="2"/>
  <c r="Q164" i="2"/>
  <c r="Q163" i="2"/>
  <c r="Q162" i="2"/>
  <c r="Q161" i="2"/>
  <c r="Q160" i="2"/>
  <c r="Q159" i="2"/>
  <c r="Q158" i="2"/>
  <c r="Q155" i="2"/>
  <c r="Q154" i="2"/>
  <c r="Q153" i="2"/>
  <c r="Q152" i="2"/>
  <c r="Q151" i="2"/>
  <c r="Q150" i="2"/>
  <c r="Q149" i="2"/>
  <c r="Q148" i="2"/>
  <c r="Q145" i="2"/>
  <c r="Q144" i="2"/>
  <c r="Q141" i="2"/>
  <c r="Q140" i="2"/>
  <c r="Q139" i="2"/>
  <c r="Q138" i="2"/>
  <c r="Q137" i="2"/>
  <c r="Q136" i="2"/>
  <c r="Q129" i="2"/>
  <c r="Q128" i="2"/>
  <c r="Q127" i="2"/>
  <c r="Q126" i="2"/>
  <c r="Q125" i="2"/>
  <c r="Q122" i="2"/>
  <c r="Q121" i="2"/>
  <c r="Q120" i="2"/>
  <c r="Q119" i="2"/>
  <c r="Q118" i="2"/>
  <c r="Q117" i="2"/>
  <c r="Q116" i="2"/>
  <c r="Q113" i="2"/>
  <c r="Q112" i="2"/>
  <c r="Q111" i="2"/>
  <c r="Q110" i="2"/>
  <c r="Q109" i="2"/>
  <c r="Q108" i="2"/>
  <c r="Q107" i="2"/>
  <c r="Q106" i="2"/>
  <c r="Q105" i="2"/>
  <c r="Q102" i="2"/>
  <c r="Q101" i="2"/>
  <c r="Q100" i="2"/>
  <c r="Q97" i="2"/>
  <c r="Q96" i="2"/>
  <c r="Q92" i="2"/>
  <c r="Q91" i="2"/>
  <c r="Q90" i="2"/>
  <c r="Q89" i="2"/>
  <c r="Q88" i="2"/>
  <c r="Q87" i="2"/>
  <c r="Q86" i="2"/>
  <c r="Q85" i="2"/>
  <c r="Q81" i="2"/>
  <c r="Q78" i="2"/>
  <c r="Q77" i="2"/>
  <c r="Q76" i="2"/>
  <c r="Q75" i="2"/>
  <c r="Q74" i="2"/>
  <c r="Q72" i="2"/>
  <c r="Q69" i="2"/>
  <c r="Q68" i="2"/>
  <c r="Q67" i="2"/>
  <c r="Q64" i="2"/>
  <c r="Q63" i="2"/>
  <c r="Q19" i="2"/>
  <c r="Q22" i="2"/>
  <c r="Q23" i="2"/>
  <c r="Q24" i="2"/>
  <c r="Q25" i="2"/>
  <c r="Q31" i="2"/>
  <c r="Q34" i="2"/>
  <c r="Q35" i="2"/>
  <c r="Q36" i="2"/>
  <c r="Q37" i="2"/>
  <c r="Q40" i="2"/>
  <c r="Q41" i="2"/>
  <c r="Q44" i="2"/>
  <c r="Q45" i="2"/>
  <c r="Q46" i="2"/>
  <c r="Q47" i="2"/>
  <c r="Q50" i="2"/>
  <c r="Q51" i="2"/>
  <c r="Q52" i="2"/>
  <c r="Q53" i="2"/>
  <c r="Q54" i="2"/>
  <c r="Q55" i="2"/>
  <c r="Q56" i="2"/>
  <c r="Q57" i="2"/>
  <c r="Q58" i="2"/>
  <c r="Q18" i="2"/>
  <c r="Q2" i="2"/>
  <c r="Q3" i="2"/>
  <c r="Q6" i="2"/>
  <c r="Q7" i="2"/>
  <c r="Q10" i="2"/>
  <c r="Q13" i="2"/>
  <c r="Q14" i="2"/>
  <c r="Q17" i="2"/>
  <c r="Q11" i="2"/>
</calcChain>
</file>

<file path=xl/sharedStrings.xml><?xml version="1.0" encoding="utf-8"?>
<sst xmlns="http://schemas.openxmlformats.org/spreadsheetml/2006/main" count="27325" uniqueCount="3729">
  <si>
    <t>Internal Ref</t>
  </si>
  <si>
    <t>Title</t>
  </si>
  <si>
    <t>Procurement Type</t>
  </si>
  <si>
    <t>Contract Type</t>
  </si>
  <si>
    <t>Category</t>
  </si>
  <si>
    <t>Start Date</t>
  </si>
  <si>
    <t>Original End Date</t>
  </si>
  <si>
    <t>Current End Date</t>
  </si>
  <si>
    <t>Option To Extend</t>
  </si>
  <si>
    <t>Extension Periods</t>
  </si>
  <si>
    <t>Estimated Value</t>
  </si>
  <si>
    <t>Actual Value</t>
  </si>
  <si>
    <t>Lead Organisation</t>
  </si>
  <si>
    <t>Lead Title/Ref</t>
  </si>
  <si>
    <t>Supplier Name</t>
  </si>
  <si>
    <t>Local Contract</t>
  </si>
  <si>
    <t>Mini-Competition</t>
  </si>
  <si>
    <t>Buildings, Estates &amp; Property Management</t>
  </si>
  <si>
    <t>N/A</t>
  </si>
  <si>
    <t>Not Known</t>
  </si>
  <si>
    <t>Other</t>
  </si>
  <si>
    <t>E U SUPPLY</t>
  </si>
  <si>
    <t>Agreement for the supply of an esourcing solution</t>
  </si>
  <si>
    <t>IT, Radio &amp; Telecoms Goods/Services</t>
  </si>
  <si>
    <t>Devon &amp; Cornwall Police</t>
  </si>
  <si>
    <t>Framework Agreement for the Supply of an eSourcing Solution - 22F</t>
  </si>
  <si>
    <t>EU Supply Plc </t>
  </si>
  <si>
    <t>5 years</t>
  </si>
  <si>
    <t>Facilites Management</t>
  </si>
  <si>
    <t>Lift Servicing</t>
  </si>
  <si>
    <t>KONE PLC </t>
  </si>
  <si>
    <t>Dwr Cymru Cyf</t>
  </si>
  <si>
    <t>West Mercia Energy</t>
  </si>
  <si>
    <t>Ricardo - AEA Limited</t>
  </si>
  <si>
    <t>IHS (Global) Ltd</t>
  </si>
  <si>
    <t>Regis Fire Extinguishers</t>
  </si>
  <si>
    <t>SSI  Solutions Ltd</t>
  </si>
  <si>
    <t>Northgate Public Services (UK) Limited</t>
  </si>
  <si>
    <t>Allsigns International Ltd</t>
  </si>
  <si>
    <t>Aluminium Droitwich</t>
  </si>
  <si>
    <t>Angloco Ltd</t>
  </si>
  <si>
    <t>Supplier Acc Number</t>
  </si>
  <si>
    <t>10005</t>
  </si>
  <si>
    <t>10006</t>
  </si>
  <si>
    <t>10007</t>
  </si>
  <si>
    <t>10011</t>
  </si>
  <si>
    <t>10012</t>
  </si>
  <si>
    <t>10014</t>
  </si>
  <si>
    <t>10016</t>
  </si>
  <si>
    <t>10022</t>
  </si>
  <si>
    <t>10023</t>
  </si>
  <si>
    <t>10026</t>
  </si>
  <si>
    <t>Facilities Management</t>
  </si>
  <si>
    <t>Access Control System &amp; CCTV</t>
  </si>
  <si>
    <t>CVL Systems Limited </t>
  </si>
  <si>
    <t>P&amp;I</t>
  </si>
  <si>
    <t>Active Informatics Limited</t>
  </si>
  <si>
    <t>Active Informatics Limited </t>
  </si>
  <si>
    <t>Business Services</t>
  </si>
  <si>
    <t>Can be extended by written confirmation between the parties at any time before its planned expiry</t>
  </si>
  <si>
    <t>Air Conditioning</t>
  </si>
  <si>
    <t>Adcock Refrigeration &amp; Air Conditioning  </t>
  </si>
  <si>
    <t>Period Contract</t>
  </si>
  <si>
    <t>Appliance Bay Doors</t>
  </si>
  <si>
    <t>MDS Industries Limited </t>
  </si>
  <si>
    <t>5 Years</t>
  </si>
  <si>
    <t>Asbestos Specialist</t>
  </si>
  <si>
    <t>Bradley Environmental Consultants Limited </t>
  </si>
  <si>
    <t>2/203</t>
  </si>
  <si>
    <t>BA Total Care Maintenance Agreement</t>
  </si>
  <si>
    <t>Draeger Safety UK Limited </t>
  </si>
  <si>
    <t>Clothing, Footwear, PPE and Accessories</t>
  </si>
  <si>
    <t>6 months written notice or at the end of any subsequent consecutive period of 12 months</t>
  </si>
  <si>
    <t>BLPD</t>
  </si>
  <si>
    <t>Blue Light Procurement Database</t>
  </si>
  <si>
    <t>Devon and Cornwall Police </t>
  </si>
  <si>
    <t>Ongoing</t>
  </si>
  <si>
    <t>Drains - Provision of interceptor and drainage maintenance</t>
  </si>
  <si>
    <t>Aquajet Rod </t>
  </si>
  <si>
    <t>Female Washroom Facilities</t>
  </si>
  <si>
    <t>Altek Midlands Environmental Services </t>
  </si>
  <si>
    <t>Fire Alarm and Emergency Lighting Maintenance</t>
  </si>
  <si>
    <t>A&amp;E Fire Equipment Limited </t>
  </si>
  <si>
    <t>Fire Extinguishers</t>
  </si>
  <si>
    <t>Cotswold Technical Services </t>
  </si>
  <si>
    <t>Gas and Electric Supply</t>
  </si>
  <si>
    <t>West Mercia Supplies </t>
  </si>
  <si>
    <t>12 Months</t>
  </si>
  <si>
    <t>Initial end of contract is 31/03/2015 however we must give at least 12 months notice otherwise we ha</t>
  </si>
  <si>
    <t>Generators</t>
  </si>
  <si>
    <t>Diperk Power Solutions </t>
  </si>
  <si>
    <t>Grounds Maintenance</t>
  </si>
  <si>
    <t>Heating and Plumbing maintenance contract</t>
  </si>
  <si>
    <t>Spa Gas Mechanical Heating Services </t>
  </si>
  <si>
    <t>Hydraulic Equipment</t>
  </si>
  <si>
    <t>Clan Tools and Plant Ltd </t>
  </si>
  <si>
    <t>Warehouse/Stores Goods &amp; Services</t>
  </si>
  <si>
    <t>PAT Testing</t>
  </si>
  <si>
    <t>Severn Electric Co Ltd </t>
  </si>
  <si>
    <t>Refuse Collection Worcestershire Sites</t>
  </si>
  <si>
    <t>Clearaway Limited </t>
  </si>
  <si>
    <t>Refuse Collections Herefordshire Sites</t>
  </si>
  <si>
    <t>Quickskip Hereford Limited </t>
  </si>
  <si>
    <t>Window Cleaning</t>
  </si>
  <si>
    <t>ANTAC SUPPORT SERVICES LTD </t>
  </si>
  <si>
    <t>Spend 
AP 13-14</t>
  </si>
  <si>
    <t>Spend 
AP 14-15</t>
  </si>
  <si>
    <t>Spend 
AP 15-16</t>
  </si>
  <si>
    <t>Sub Category</t>
  </si>
  <si>
    <t>Animal and Veterinary Goods and Services</t>
  </si>
  <si>
    <t>Catering Goods/Services</t>
  </si>
  <si>
    <t>Furniture, Fixtures &amp; Fittings</t>
  </si>
  <si>
    <t>Office Machinery, Equipment and Supplies</t>
  </si>
  <si>
    <t>Safety &amp; Security Goods/Services</t>
  </si>
  <si>
    <t>Transportation, Garage &amp; Workshops Goods/Services</t>
  </si>
  <si>
    <t>Travel, Food &amp; Lodging Goods/Services</t>
  </si>
  <si>
    <t>Warehouse/Stores Goods/Services</t>
  </si>
  <si>
    <t>Animal feedstuffs</t>
  </si>
  <si>
    <t>Animal Husbandry Services</t>
  </si>
  <si>
    <t>Dog Kennel Services</t>
  </si>
  <si>
    <t>Horsebox Trailers</t>
  </si>
  <si>
    <t>Saddlery</t>
  </si>
  <si>
    <t>Veterinary Services</t>
  </si>
  <si>
    <t>CPV Code</t>
  </si>
  <si>
    <t>Architectural and Related Services</t>
  </si>
  <si>
    <t>Asbestos Removal Work</t>
  </si>
  <si>
    <t>Building Construction, Installation &amp; Refurbishment</t>
  </si>
  <si>
    <t>Building Repair and Maintenance Services</t>
  </si>
  <si>
    <t>Building Services - Consultancy, Surveying and Inspection</t>
  </si>
  <si>
    <t>Construction Materials, Products and Associated Items</t>
  </si>
  <si>
    <t>Electric Motors, Generators, Transformers and UPS</t>
  </si>
  <si>
    <t>Electricity, Gas and Other Sources of Energy</t>
  </si>
  <si>
    <t>Heating, Ventilation and Air-Conditioning Installation Work</t>
  </si>
  <si>
    <t>Lifts</t>
  </si>
  <si>
    <t>Monitoring and Control Services</t>
  </si>
  <si>
    <t>Real Estate services - Lease/Purchase/Sale of Property</t>
  </si>
  <si>
    <t>Technical Testing, Analysis and Consultancy Services</t>
  </si>
  <si>
    <t>Accounting and Auditing Services</t>
  </si>
  <si>
    <t>Administration Services</t>
  </si>
  <si>
    <t>Advertising &amp; Marketing Services</t>
  </si>
  <si>
    <t>Auction Services</t>
  </si>
  <si>
    <t>Business and Management Consultancy Services</t>
  </si>
  <si>
    <t>Collection Agency Services</t>
  </si>
  <si>
    <t>Educational &amp; Training Goods/Services</t>
  </si>
  <si>
    <t>Evaluation Consultancy Services</t>
  </si>
  <si>
    <t>Financial and Insurance Services</t>
  </si>
  <si>
    <t>Interpretation services</t>
  </si>
  <si>
    <t>Legal Services</t>
  </si>
  <si>
    <t>Pension Services</t>
  </si>
  <si>
    <t>Personnel Services</t>
  </si>
  <si>
    <t>Post and Courier Services</t>
  </si>
  <si>
    <t xml:space="preserve">Public Relations Services </t>
  </si>
  <si>
    <t>Recruitment Services</t>
  </si>
  <si>
    <t>Survey Services</t>
  </si>
  <si>
    <t>Catering Equipment</t>
  </si>
  <si>
    <t>Catering Services</t>
  </si>
  <si>
    <t>Drinking Water</t>
  </si>
  <si>
    <t>Food, beverages, tobacco and related products</t>
  </si>
  <si>
    <t>Prepared Meals</t>
  </si>
  <si>
    <t>Repair &amp; Maintenance Services of Catering Equipment</t>
  </si>
  <si>
    <t>Vending Machines</t>
  </si>
  <si>
    <t>Cleaning Products</t>
  </si>
  <si>
    <t>Cleaning Services</t>
  </si>
  <si>
    <t>Environmental Decontamination Services</t>
  </si>
  <si>
    <t>Environmental Management</t>
  </si>
  <si>
    <t>Hand-Drying Apparatus</t>
  </si>
  <si>
    <t>Pest Control Services</t>
  </si>
  <si>
    <t>Radioactive, Toxic, Medical &amp; Hazardous Waste Services</t>
  </si>
  <si>
    <t>Refuse Collection, Disposal and Treatment Services</t>
  </si>
  <si>
    <t>Washing and Dry-Cleaning Services</t>
  </si>
  <si>
    <t>Batteries</t>
  </si>
  <si>
    <t>Clothing Accessories</t>
  </si>
  <si>
    <t>Footwear</t>
  </si>
  <si>
    <t>Gloves</t>
  </si>
  <si>
    <t>Hats and Headgear</t>
  </si>
  <si>
    <t>Individual Equipment (Uniform)</t>
  </si>
  <si>
    <t>Occupational Clothing, Special Workwear and Accessories</t>
  </si>
  <si>
    <t>Protective and Safety Clothing</t>
  </si>
  <si>
    <t>Tailoring Services</t>
  </si>
  <si>
    <t>Torches</t>
  </si>
  <si>
    <t>Carpets, Mats &amp; Rugs</t>
  </si>
  <si>
    <t>Curtains, Drapes, Valances and Textile Blinds</t>
  </si>
  <si>
    <t>Electrical Domestic Appliances</t>
  </si>
  <si>
    <t>Lighting Equipment and Electric Lamps</t>
  </si>
  <si>
    <t>Lockers</t>
  </si>
  <si>
    <t>Office Furniture</t>
  </si>
  <si>
    <t>Printing machinery</t>
  </si>
  <si>
    <t>Relocation Services</t>
  </si>
  <si>
    <t>Film and Video Services (Production and Distribution)</t>
  </si>
  <si>
    <t>Photographic Equipment</t>
  </si>
  <si>
    <t>Photographic Services</t>
  </si>
  <si>
    <t>Printing and Related Design Services</t>
  </si>
  <si>
    <t>Signs and Related Items</t>
  </si>
  <si>
    <t>Television and Audio-Visual Equipment</t>
  </si>
  <si>
    <t>Video-Conferencing Equipment</t>
  </si>
  <si>
    <t>Company Health Services</t>
  </si>
  <si>
    <t>Counselling Services</t>
  </si>
  <si>
    <t>Gymnasium Equipment</t>
  </si>
  <si>
    <t>Medical Consumables (First Aid)</t>
  </si>
  <si>
    <t>Medical Specialist Services</t>
  </si>
  <si>
    <t>Physiotherapy Services</t>
  </si>
  <si>
    <t>Vaccines</t>
  </si>
  <si>
    <t>Call Centre</t>
  </si>
  <si>
    <t>Computer Equipment and Supplies</t>
  </si>
  <si>
    <t>Computer Support Services</t>
  </si>
  <si>
    <t>Data services</t>
  </si>
  <si>
    <t>Imaging &amp; Archiving System</t>
  </si>
  <si>
    <t>Information Systems and Servers</t>
  </si>
  <si>
    <t>Mobile Telephones</t>
  </si>
  <si>
    <t>Networks incl Equipment, LAN &amp; WAN</t>
  </si>
  <si>
    <t>Radio Transmission Apparatus</t>
  </si>
  <si>
    <t>Repair and Maintenance Services of PCs</t>
  </si>
  <si>
    <t>Software - Business Transaction (Finance, HR and Resourcing)</t>
  </si>
  <si>
    <t>Software - Industry Specific Packages</t>
  </si>
  <si>
    <t>Software - Miscellaneous Software Packages</t>
  </si>
  <si>
    <t>Software - Networking, Internet and Intranet</t>
  </si>
  <si>
    <t>Software - Recovery, Backup &amp; Security</t>
  </si>
  <si>
    <t>Software Programming &amp; Consultancy Services</t>
  </si>
  <si>
    <t>Telecommunication Equipment &amp; Supplies</t>
  </si>
  <si>
    <t>Maintenance and Repair of Office Machinery</t>
  </si>
  <si>
    <t>Office Machinery and Equipment</t>
  </si>
  <si>
    <t>Printed matter and related products</t>
  </si>
  <si>
    <t>Stationery</t>
  </si>
  <si>
    <t>Pilot Services</t>
  </si>
  <si>
    <t>Clinical Forensics Equipment and Supplies</t>
  </si>
  <si>
    <t>Data Recorders</t>
  </si>
  <si>
    <t>Detection and analysis apparatus</t>
  </si>
  <si>
    <t>Drug Detection Apparatus</t>
  </si>
  <si>
    <t>Firefighting, Rescue &amp; Safety Equipment</t>
  </si>
  <si>
    <t>Investigation Services</t>
  </si>
  <si>
    <t>Police Equipment (Handcuffs, Anti-Riot etc..)</t>
  </si>
  <si>
    <t>Police Services</t>
  </si>
  <si>
    <t>Services Related to the Detention of Criminals</t>
  </si>
  <si>
    <t>Traffic-Monitoring Equipment</t>
  </si>
  <si>
    <t>Weapons, Ammunition &amp; Associated Parts</t>
  </si>
  <si>
    <t>Burglar and Fire Alarms</t>
  </si>
  <si>
    <t>Security Services</t>
  </si>
  <si>
    <t>Surveillance and Security Systems and Devices</t>
  </si>
  <si>
    <t>Agency Fuel Cards</t>
  </si>
  <si>
    <t>Aircraft and Spacecraft</t>
  </si>
  <si>
    <t>Aircraft Repair, Maintenance and Associated Services</t>
  </si>
  <si>
    <t>Fuel - Petroleum and Distillates</t>
  </si>
  <si>
    <t>Hire of Passenger Transport Vehicles</t>
  </si>
  <si>
    <t>Motor Vehicles</t>
  </si>
  <si>
    <t>Motorcycles, Bicycles and Sidecars</t>
  </si>
  <si>
    <t>Parts &amp; Accessories for Vehicles and Engines Including Tyres</t>
  </si>
  <si>
    <t>Recovery, Repair &amp; Maintenance Services of Motor Vehicles</t>
  </si>
  <si>
    <t>Road Salt</t>
  </si>
  <si>
    <t>Ships &amp; Boats</t>
  </si>
  <si>
    <t>Vehicle Conversion and Reconditioning Services</t>
  </si>
  <si>
    <t>Workshop Equipment</t>
  </si>
  <si>
    <t>Business Travel Services</t>
  </si>
  <si>
    <t>Event Services</t>
  </si>
  <si>
    <t>Exhibition Equipment</t>
  </si>
  <si>
    <t>Hotel Accommodation Services</t>
  </si>
  <si>
    <t>Hotel Meeting and Conference Services</t>
  </si>
  <si>
    <t>Archive Services</t>
  </si>
  <si>
    <t>Lifting and Handling Equipment</t>
  </si>
  <si>
    <t>Racking</t>
  </si>
  <si>
    <t>Storage Services</t>
  </si>
  <si>
    <r>
      <t>Cleaning, Waste Disposal &amp;</t>
    </r>
    <r>
      <rPr>
        <sz val="10"/>
        <color theme="1"/>
        <rFont val="Calibri"/>
        <family val="2"/>
        <scheme val="minor"/>
      </rPr>
      <t xml:space="preserve"> </t>
    </r>
    <r>
      <rPr>
        <b/>
        <sz val="10"/>
        <color theme="1"/>
        <rFont val="Calibri"/>
        <family val="2"/>
        <scheme val="minor"/>
      </rPr>
      <t>Environmental Services</t>
    </r>
  </si>
  <si>
    <r>
      <t>Clothing, Footwear, PPE and</t>
    </r>
    <r>
      <rPr>
        <sz val="10"/>
        <color theme="1"/>
        <rFont val="Calibri"/>
        <family val="2"/>
        <scheme val="minor"/>
      </rPr>
      <t xml:space="preserve"> </t>
    </r>
    <r>
      <rPr>
        <b/>
        <sz val="10"/>
        <color theme="1"/>
        <rFont val="Calibri"/>
        <family val="2"/>
        <scheme val="minor"/>
      </rPr>
      <t>Accessories</t>
    </r>
  </si>
  <si>
    <r>
      <t>Graphic, Photographic &amp; Audio</t>
    </r>
    <r>
      <rPr>
        <sz val="10"/>
        <color theme="1"/>
        <rFont val="Calibri"/>
        <family val="2"/>
        <scheme val="minor"/>
      </rPr>
      <t xml:space="preserve"> </t>
    </r>
    <r>
      <rPr>
        <b/>
        <sz val="10"/>
        <color theme="1"/>
        <rFont val="Calibri"/>
        <family val="2"/>
        <scheme val="minor"/>
      </rPr>
      <t>Visual Goods/Services</t>
    </r>
  </si>
  <si>
    <r>
      <t>Health Care, Medical &amp;</t>
    </r>
    <r>
      <rPr>
        <sz val="10"/>
        <color theme="1"/>
        <rFont val="Calibri"/>
        <family val="2"/>
        <scheme val="minor"/>
      </rPr>
      <t xml:space="preserve"> </t>
    </r>
    <r>
      <rPr>
        <b/>
        <sz val="10"/>
        <color theme="1"/>
        <rFont val="Calibri"/>
        <family val="2"/>
        <scheme val="minor"/>
      </rPr>
      <t>Recreational Goods/Services</t>
    </r>
  </si>
  <si>
    <r>
      <t>IT, Radio &amp; Telecoms</t>
    </r>
    <r>
      <rPr>
        <sz val="10"/>
        <color theme="1"/>
        <rFont val="Calibri"/>
        <family val="2"/>
        <scheme val="minor"/>
      </rPr>
      <t xml:space="preserve"> </t>
    </r>
    <r>
      <rPr>
        <b/>
        <sz val="10"/>
        <color theme="1"/>
        <rFont val="Calibri"/>
        <family val="2"/>
        <scheme val="minor"/>
      </rPr>
      <t>Goods/Services</t>
    </r>
  </si>
  <si>
    <r>
      <t>Police/Fire Specific</t>
    </r>
    <r>
      <rPr>
        <sz val="10"/>
        <color theme="1"/>
        <rFont val="Calibri"/>
        <family val="2"/>
        <scheme val="minor"/>
      </rPr>
      <t xml:space="preserve"> </t>
    </r>
    <r>
      <rPr>
        <b/>
        <sz val="10"/>
        <color theme="1"/>
        <rFont val="Calibri"/>
        <family val="2"/>
        <scheme val="minor"/>
      </rPr>
      <t>Goods/Services</t>
    </r>
  </si>
  <si>
    <t>Category &amp; Sub Category</t>
  </si>
  <si>
    <t>1- Animal feedstuffs</t>
  </si>
  <si>
    <t>1- Animal Husbandry Services</t>
  </si>
  <si>
    <t>1- Dog Kennel Services</t>
  </si>
  <si>
    <t>1- Horsebox Trailers</t>
  </si>
  <si>
    <t>1- Saddlery</t>
  </si>
  <si>
    <t>1- Veterinary Services</t>
  </si>
  <si>
    <t>2- Architectural and Related Services</t>
  </si>
  <si>
    <t>1 - Animal and Veterinary Goods and Services</t>
  </si>
  <si>
    <t>2 - Buildings, Estates &amp; Property Management</t>
  </si>
  <si>
    <t>3 - Business Services</t>
  </si>
  <si>
    <t>4 - Catering Goods/Services</t>
  </si>
  <si>
    <r>
      <t>5 - Cleaning, Waste Disposal &amp;</t>
    </r>
    <r>
      <rPr>
        <sz val="10"/>
        <color theme="1"/>
        <rFont val="Calibri"/>
        <family val="2"/>
        <scheme val="minor"/>
      </rPr>
      <t xml:space="preserve"> </t>
    </r>
    <r>
      <rPr>
        <b/>
        <sz val="10"/>
        <color theme="1"/>
        <rFont val="Calibri"/>
        <family val="2"/>
        <scheme val="minor"/>
      </rPr>
      <t>Environmental Services</t>
    </r>
  </si>
  <si>
    <r>
      <t>6 - Clothing, Footwear, PPE and</t>
    </r>
    <r>
      <rPr>
        <sz val="10"/>
        <color theme="1"/>
        <rFont val="Calibri"/>
        <family val="2"/>
        <scheme val="minor"/>
      </rPr>
      <t xml:space="preserve"> </t>
    </r>
    <r>
      <rPr>
        <b/>
        <sz val="10"/>
        <color theme="1"/>
        <rFont val="Calibri"/>
        <family val="2"/>
        <scheme val="minor"/>
      </rPr>
      <t>Accessories</t>
    </r>
  </si>
  <si>
    <t>7 - Furniture, Fixtures &amp; Fittings</t>
  </si>
  <si>
    <r>
      <t>8 - Graphic, Photographic &amp; Audio</t>
    </r>
    <r>
      <rPr>
        <sz val="10"/>
        <color theme="1"/>
        <rFont val="Calibri"/>
        <family val="2"/>
        <scheme val="minor"/>
      </rPr>
      <t xml:space="preserve"> </t>
    </r>
    <r>
      <rPr>
        <b/>
        <sz val="10"/>
        <color theme="1"/>
        <rFont val="Calibri"/>
        <family val="2"/>
        <scheme val="minor"/>
      </rPr>
      <t>Visual Goods/Services</t>
    </r>
  </si>
  <si>
    <r>
      <t>9 - Health Care, Medical &amp;</t>
    </r>
    <r>
      <rPr>
        <sz val="10"/>
        <color theme="1"/>
        <rFont val="Calibri"/>
        <family val="2"/>
        <scheme val="minor"/>
      </rPr>
      <t xml:space="preserve"> </t>
    </r>
    <r>
      <rPr>
        <b/>
        <sz val="10"/>
        <color theme="1"/>
        <rFont val="Calibri"/>
        <family val="2"/>
        <scheme val="minor"/>
      </rPr>
      <t>Recreational Goods/Services</t>
    </r>
  </si>
  <si>
    <r>
      <t>10 - IT, Radio &amp; Telecoms</t>
    </r>
    <r>
      <rPr>
        <sz val="10"/>
        <color theme="1"/>
        <rFont val="Calibri"/>
        <family val="2"/>
        <scheme val="minor"/>
      </rPr>
      <t xml:space="preserve"> </t>
    </r>
    <r>
      <rPr>
        <b/>
        <sz val="10"/>
        <color theme="1"/>
        <rFont val="Calibri"/>
        <family val="2"/>
        <scheme val="minor"/>
      </rPr>
      <t>Goods/Services</t>
    </r>
  </si>
  <si>
    <t>11 - Office Machinery, Equipment and Supplies</t>
  </si>
  <si>
    <r>
      <t>12 - Police/Fire Specific</t>
    </r>
    <r>
      <rPr>
        <sz val="10"/>
        <color theme="1"/>
        <rFont val="Calibri"/>
        <family val="2"/>
        <scheme val="minor"/>
      </rPr>
      <t xml:space="preserve"> </t>
    </r>
    <r>
      <rPr>
        <b/>
        <sz val="10"/>
        <color theme="1"/>
        <rFont val="Calibri"/>
        <family val="2"/>
        <scheme val="minor"/>
      </rPr>
      <t>Goods/Services</t>
    </r>
  </si>
  <si>
    <t>13 - Safety &amp; Security Goods/Services</t>
  </si>
  <si>
    <t>14 - Transportation, Garage &amp; Workshops Goods/Services</t>
  </si>
  <si>
    <t>15 - Travel, Food &amp; Lodging Goods/Services</t>
  </si>
  <si>
    <t>16 - Warehouse/Stores Goods/Services</t>
  </si>
  <si>
    <t>2- Asbestos Removal Work</t>
  </si>
  <si>
    <t>2- Building Construction, Installation &amp; Refurbishment</t>
  </si>
  <si>
    <t>2- Building Repair and Maintenance Services</t>
  </si>
  <si>
    <t>2- Building Services - Consultancy, Surveying and Inspection</t>
  </si>
  <si>
    <t>2- Construction Materials, Products and Associated Items</t>
  </si>
  <si>
    <t>2- Electric Motors, Generators, Transformers and UPS</t>
  </si>
  <si>
    <t>2- Electricity, Gas and Other Sources of Energy</t>
  </si>
  <si>
    <t>2- Grounds Maintenance</t>
  </si>
  <si>
    <t>2- Heating, Ventilation and Air-Conditioning Installation Work</t>
  </si>
  <si>
    <t>2- Lifts</t>
  </si>
  <si>
    <t>2- Monitoring and Control Services</t>
  </si>
  <si>
    <t>2- Real Estate services - Lease/Purchase/Sale of Property</t>
  </si>
  <si>
    <t>2- Technical Testing, Analysis and Consultancy Services</t>
  </si>
  <si>
    <t>3- Accounting and Auditing Services</t>
  </si>
  <si>
    <t>3- Administration Services</t>
  </si>
  <si>
    <t>3- Advertising &amp; Marketing Services</t>
  </si>
  <si>
    <t>3- Auction Services</t>
  </si>
  <si>
    <t>3- Business and Management Consultancy Services</t>
  </si>
  <si>
    <t>3- Collection Agency Services</t>
  </si>
  <si>
    <t>3- Educational &amp; Training Goods/Services</t>
  </si>
  <si>
    <t>3- Evaluation Consultancy Services</t>
  </si>
  <si>
    <t>3- Financial and Insurance Services</t>
  </si>
  <si>
    <t>3- Interpretation services</t>
  </si>
  <si>
    <t>3- Legal Services</t>
  </si>
  <si>
    <t>3- Pension Services</t>
  </si>
  <si>
    <t>3- Personnel Services</t>
  </si>
  <si>
    <t>3- Post and Courier Services</t>
  </si>
  <si>
    <t xml:space="preserve">3- Public Relations Services </t>
  </si>
  <si>
    <t>3- Recruitment Services</t>
  </si>
  <si>
    <t>3- Survey Services</t>
  </si>
  <si>
    <t xml:space="preserve"> </t>
  </si>
  <si>
    <t>4- Catering Equipment</t>
  </si>
  <si>
    <t>4- Catering Services</t>
  </si>
  <si>
    <t>4- Drinking Water</t>
  </si>
  <si>
    <t>4- Food, beverages, tobacco and related products</t>
  </si>
  <si>
    <t>4- Prepared Meals</t>
  </si>
  <si>
    <t>4- Repair &amp; Maintenance Services of Catering Equipment</t>
  </si>
  <si>
    <t>4- Vending Machines</t>
  </si>
  <si>
    <t>5- Cleaning Products</t>
  </si>
  <si>
    <t>5- Cleaning Services</t>
  </si>
  <si>
    <t>5- Environmental Decontamination Services</t>
  </si>
  <si>
    <t>5- Environmental Management</t>
  </si>
  <si>
    <t>5- Hand-Drying Apparatus</t>
  </si>
  <si>
    <t>5- Pest Control Services</t>
  </si>
  <si>
    <t>5- Radioactive, Toxic, Medical &amp; Hazardous Waste Services</t>
  </si>
  <si>
    <t>5- Refuse Collection, Disposal and Treatment Services</t>
  </si>
  <si>
    <t>5- Washing and Dry-Cleaning Services</t>
  </si>
  <si>
    <t>6- Batteries</t>
  </si>
  <si>
    <t>6- Clothing Accessories</t>
  </si>
  <si>
    <t>6- Footwear</t>
  </si>
  <si>
    <t>6- Gloves</t>
  </si>
  <si>
    <t>6- Hats and Headgear</t>
  </si>
  <si>
    <t>6- Individual Equipment (Uniform)</t>
  </si>
  <si>
    <t>6- Occupational Clothing, Special Workwear and Accessories</t>
  </si>
  <si>
    <t>6- Protective and Safety Clothing</t>
  </si>
  <si>
    <t>6- Tailoring Services</t>
  </si>
  <si>
    <t>6- Torches</t>
  </si>
  <si>
    <t>7- Carpets, Mats &amp; Rugs</t>
  </si>
  <si>
    <t>7- Curtains, Drapes, Valances and Textile Blinds</t>
  </si>
  <si>
    <t>7- Electrical Domestic Appliances</t>
  </si>
  <si>
    <t>7- Lighting Equipment and Electric Lamps</t>
  </si>
  <si>
    <t>7- Lockers</t>
  </si>
  <si>
    <t>7- Office Furniture</t>
  </si>
  <si>
    <t>7- Printing machinery</t>
  </si>
  <si>
    <t>7- Relocation Services</t>
  </si>
  <si>
    <t>8- Film and Video Services (Production and Distribution)</t>
  </si>
  <si>
    <t>8- Photographic Equipment</t>
  </si>
  <si>
    <t>8- Photographic Services</t>
  </si>
  <si>
    <t>8- Printing and Related Design Services</t>
  </si>
  <si>
    <t>8- Signs and Related Items</t>
  </si>
  <si>
    <t>8- Television and Audio-Visual Equipment</t>
  </si>
  <si>
    <t>8- Video-Conferencing Equipment</t>
  </si>
  <si>
    <t>9- Company Health Services</t>
  </si>
  <si>
    <t>9- Counselling Services</t>
  </si>
  <si>
    <t>9- Gymnasium Equipment</t>
  </si>
  <si>
    <t>9- Medical Consumables (First Aid)</t>
  </si>
  <si>
    <t>9- Medical Specialist Services</t>
  </si>
  <si>
    <t>9- Physiotherapy Services</t>
  </si>
  <si>
    <t>9- Vaccines</t>
  </si>
  <si>
    <t>10- Call Centre</t>
  </si>
  <si>
    <t>10- Computer Equipment and Supplies</t>
  </si>
  <si>
    <t>10- Computer Support Services</t>
  </si>
  <si>
    <t>10- Data services</t>
  </si>
  <si>
    <t>10- Imaging &amp; Archiving System</t>
  </si>
  <si>
    <t>10- Information Systems and Servers</t>
  </si>
  <si>
    <t>10- Mobile Telephones</t>
  </si>
  <si>
    <t>10- Networks incl Equipment, LAN &amp; WAN</t>
  </si>
  <si>
    <t>10- Radio Transmission Apparatus</t>
  </si>
  <si>
    <t>10- Repair and Maintenance Services of PCs</t>
  </si>
  <si>
    <t>10- Software - Business Transaction (Finance, HR and Resourcing)</t>
  </si>
  <si>
    <t>10- Software - Industry Specific Packages</t>
  </si>
  <si>
    <t>10- Software - Miscellaneous Software Packages</t>
  </si>
  <si>
    <t>10- Software - Networking, Internet and Intranet</t>
  </si>
  <si>
    <t>10-Software - Recovery, Backup &amp; Security</t>
  </si>
  <si>
    <t>10- Software Programming &amp; Consultancy Services</t>
  </si>
  <si>
    <t>10-Telecommunication Equipment &amp; Supplies</t>
  </si>
  <si>
    <t>11- Maintenance and Repair of Office Machinery</t>
  </si>
  <si>
    <t>11- Office Machinery and Equipment</t>
  </si>
  <si>
    <t>11- Printed matter and related products</t>
  </si>
  <si>
    <t>11- Stationery</t>
  </si>
  <si>
    <t>12- Pilot Services</t>
  </si>
  <si>
    <t>12- Clinical Forensics Equipment and Supplies</t>
  </si>
  <si>
    <t>12- Data Recorders</t>
  </si>
  <si>
    <t>12- Detection and analysis apparatus</t>
  </si>
  <si>
    <t>12- Drug Detection Apparatus</t>
  </si>
  <si>
    <t>12- Firefighting, Rescue &amp; Safety Equipment</t>
  </si>
  <si>
    <t>12- Investigation Services</t>
  </si>
  <si>
    <t>12- Police Equipment (Handcuffs, Anti-Riot etc..)</t>
  </si>
  <si>
    <t>12- Police Services</t>
  </si>
  <si>
    <t>12- Services Related to the Detention of Criminals</t>
  </si>
  <si>
    <t>12- Traffic-Monitoring Equipment</t>
  </si>
  <si>
    <t>12- Weapons, Ammunition &amp; Associated Parts</t>
  </si>
  <si>
    <t>13- Burglar and Fire Alarms</t>
  </si>
  <si>
    <t>13- Security Services</t>
  </si>
  <si>
    <t>13- Surveillance and Security Systems and Devices</t>
  </si>
  <si>
    <t>14- Agency Fuel Cards</t>
  </si>
  <si>
    <t>14- Aircraft and Spacecraft</t>
  </si>
  <si>
    <t>14- Aircraft Repair, Maintenance and Associated Services</t>
  </si>
  <si>
    <t>14- Fuel - Petroleum and Distillates</t>
  </si>
  <si>
    <t>14- Hire of Passenger Transport Vehicles</t>
  </si>
  <si>
    <t>14- Motor Vehicles</t>
  </si>
  <si>
    <t>14- Motorcycles, Bicycles and Sidecars</t>
  </si>
  <si>
    <t>14- Parts &amp; Accessories for Vehicles and Engines Including Tyres</t>
  </si>
  <si>
    <t>14- Recovery, Repair &amp; Maintenance Services of Motor Vehicles</t>
  </si>
  <si>
    <t>14- Road Salt</t>
  </si>
  <si>
    <t>14- Ships &amp; Boats</t>
  </si>
  <si>
    <t>14- Vehicle Conversion and Reconditioning Services</t>
  </si>
  <si>
    <t>14- Workshop Equipment</t>
  </si>
  <si>
    <t>15- Business Travel Services</t>
  </si>
  <si>
    <t>15- Event Services</t>
  </si>
  <si>
    <t>15- Exhibition Equipment</t>
  </si>
  <si>
    <t>15- Hotel Accommodation Services</t>
  </si>
  <si>
    <t>15- Hotel Meeting and Conference Services</t>
  </si>
  <si>
    <t>16- Archive Services</t>
  </si>
  <si>
    <t>16- Lifting and Handling Equipment</t>
  </si>
  <si>
    <t>16- Racking</t>
  </si>
  <si>
    <t>16- Storage Services</t>
  </si>
  <si>
    <t>10 - IT, Radio &amp; Telecoms Goods/Services</t>
  </si>
  <si>
    <t>Angus Fire</t>
  </si>
  <si>
    <t>Aquajet Rod</t>
  </si>
  <si>
    <t>ARCO Limited</t>
  </si>
  <si>
    <t>Arqiva Limited</t>
  </si>
  <si>
    <t>Allstar Business Solutions Ltd</t>
  </si>
  <si>
    <t>3TC Software Ltd</t>
  </si>
  <si>
    <t>Zodiac Milpro UK Limited</t>
  </si>
  <si>
    <t>B O C Ltd</t>
  </si>
  <si>
    <t>Badham Motors</t>
  </si>
  <si>
    <t>Hayley Group Plc</t>
  </si>
  <si>
    <t>Bengry Motors</t>
  </si>
  <si>
    <t>BHIP Limited</t>
  </si>
  <si>
    <t>Bikold Hotel &amp; Catering Supplies</t>
  </si>
  <si>
    <t>Birchley Supplies</t>
  </si>
  <si>
    <t>Blackpole Steam Cleaning</t>
  </si>
  <si>
    <t>Bidvest Foodservice</t>
  </si>
  <si>
    <t>Bond Solon Training LTD</t>
  </si>
  <si>
    <t>Bradfords-Underwoods</t>
  </si>
  <si>
    <t>Brady Corp Ltd</t>
  </si>
  <si>
    <t>Brandon Hire Plc</t>
  </si>
  <si>
    <t>Vodafone</t>
  </si>
  <si>
    <t>Brissco Equipment Ltd</t>
  </si>
  <si>
    <t>British Gas</t>
  </si>
  <si>
    <t>10027</t>
  </si>
  <si>
    <t>10029</t>
  </si>
  <si>
    <t>10031</t>
  </si>
  <si>
    <t>10033</t>
  </si>
  <si>
    <t>10035</t>
  </si>
  <si>
    <t>10039</t>
  </si>
  <si>
    <t>10049</t>
  </si>
  <si>
    <t>10050</t>
  </si>
  <si>
    <t>10053</t>
  </si>
  <si>
    <t>10059</t>
  </si>
  <si>
    <t>10060</t>
  </si>
  <si>
    <t>10061</t>
  </si>
  <si>
    <t>10062</t>
  </si>
  <si>
    <t>10063</t>
  </si>
  <si>
    <t>10065</t>
  </si>
  <si>
    <t>10066</t>
  </si>
  <si>
    <t>10070</t>
  </si>
  <si>
    <t>10071</t>
  </si>
  <si>
    <t>10072</t>
  </si>
  <si>
    <t>10074</t>
  </si>
  <si>
    <t>10075</t>
  </si>
  <si>
    <t>10078</t>
  </si>
  <si>
    <t>10082</t>
  </si>
  <si>
    <t>Bromsgrove Fire Station Messclub</t>
  </si>
  <si>
    <t>Bromsgrove Motor Factors</t>
  </si>
  <si>
    <t>Automotive Tools &amp; Supplies Ltd</t>
  </si>
  <si>
    <t>Bsi Management Systems</t>
  </si>
  <si>
    <t>British Telecom</t>
  </si>
  <si>
    <t>C.F.Roberts Group Plc</t>
  </si>
  <si>
    <t>Veolia Environmental Services</t>
  </si>
  <si>
    <t>Calumet</t>
  </si>
  <si>
    <t>Northgate Vehicle Hire (West Midlands) Ltd</t>
  </si>
  <si>
    <t>Certex (Uk) Ltd</t>
  </si>
  <si>
    <t>CFOA (Services) Limited</t>
  </si>
  <si>
    <t>Clearaway Ltd</t>
  </si>
  <si>
    <t>Chemtech Waste Management Ltd</t>
  </si>
  <si>
    <t>Chief Fire Officers Association</t>
  </si>
  <si>
    <t>Chartered Institute of Public Finance</t>
  </si>
  <si>
    <t>City Electrical Factors Ltd</t>
  </si>
  <si>
    <t>Civil Defence Supply Limited</t>
  </si>
  <si>
    <t>Clan Tools &amp; Plant Ltd</t>
  </si>
  <si>
    <t>Clark Masts (Technical Services)</t>
  </si>
  <si>
    <t>Clearview Cleaning Services (Hereford) LTD</t>
  </si>
  <si>
    <t>CM Healthcare</t>
  </si>
  <si>
    <t>Communisis UK Ltd</t>
  </si>
  <si>
    <t>Computer Bookshops LTD Computer Manuals Limited</t>
  </si>
  <si>
    <t>Concept Engineering Limited</t>
  </si>
  <si>
    <t>Survitec Service and Distribution Ltd</t>
  </si>
  <si>
    <t>Cotswold  Outdoor Ltd</t>
  </si>
  <si>
    <t>Cotswold Technical Services Ltd</t>
  </si>
  <si>
    <t>County Building Supplies</t>
  </si>
  <si>
    <t>Creed Wholesale Catering Supplies</t>
  </si>
  <si>
    <t>Cromwell</t>
  </si>
  <si>
    <t>Crossland Tankers Limited</t>
  </si>
  <si>
    <t>Cummins Diesel</t>
  </si>
  <si>
    <t>Datanet Radio Communicatons</t>
  </si>
  <si>
    <t>David Whyman Map Sales</t>
  </si>
  <si>
    <t>Deaf Direct</t>
  </si>
  <si>
    <t>Delrene Motors Ltd</t>
  </si>
  <si>
    <t>Desktop Driving Ltd</t>
  </si>
  <si>
    <t>Diktron Developments Ltd</t>
  </si>
  <si>
    <t>Direct Access Platforms Ltd</t>
  </si>
  <si>
    <t>Dotted Eyes Ltd</t>
  </si>
  <si>
    <t>Drinkmaster Ltd</t>
  </si>
  <si>
    <t>Droitwich Auto Electrical Limited</t>
  </si>
  <si>
    <t>E.V.O Instruments Ltd</t>
  </si>
  <si>
    <t>EIC Limited</t>
  </si>
  <si>
    <t>Emergency  One Uk Ltd</t>
  </si>
  <si>
    <t>Emergency Planning College</t>
  </si>
  <si>
    <t>Improvement &amp; Development Agency for Local Government</t>
  </si>
  <si>
    <t>English Braids Ltd</t>
  </si>
  <si>
    <t>Exhausts, Tyres &amp; Batteries Ltd</t>
  </si>
  <si>
    <t>Namron Scuba</t>
  </si>
  <si>
    <t>Sprue Safety Products Ltd</t>
  </si>
  <si>
    <t>Fire Protection Assoc.</t>
  </si>
  <si>
    <t>Fire Service College</t>
  </si>
  <si>
    <t>Fire Services Youth Training Association</t>
  </si>
  <si>
    <t>Ford Motor Company Limited</t>
  </si>
  <si>
    <t>Browns Patisserie Ltd</t>
  </si>
  <si>
    <t>Forte Lubricants a Division of ITW Ltd</t>
  </si>
  <si>
    <t>FDL Generators</t>
  </si>
  <si>
    <t>Freight Transport Association</t>
  </si>
  <si>
    <t>MedTree</t>
  </si>
  <si>
    <t>Gardiner Associates Training &amp; Research</t>
  </si>
  <si>
    <t>Gardner Denver Limited</t>
  </si>
  <si>
    <t>GB Springs Ltd</t>
  </si>
  <si>
    <t>Kevin Mills (M.A.C. Tools)</t>
  </si>
  <si>
    <t>Glas Weld</t>
  </si>
  <si>
    <t>H.R.Denne Ltd</t>
  </si>
  <si>
    <t>Hado Polythene</t>
  </si>
  <si>
    <t>Godiva Ltd</t>
  </si>
  <si>
    <t>Harrison Clark Rickerbys Solicitors</t>
  </si>
  <si>
    <t>Harvey Smith</t>
  </si>
  <si>
    <t>Hays Specialist Recruitment</t>
  </si>
  <si>
    <t>Henry Edwards &amp; Co (Fuels) Ltd</t>
  </si>
  <si>
    <t>CIPD Enterprises Limited</t>
  </si>
  <si>
    <t>Heritage Glass Group</t>
  </si>
  <si>
    <t>Hertel (UK) Ltd</t>
  </si>
  <si>
    <t>Hi-Tec Sports Uk Ltd</t>
  </si>
  <si>
    <t>Hollands Recycling</t>
  </si>
  <si>
    <t>H-Squared Electronics Ltd</t>
  </si>
  <si>
    <t>Hylton Worcester</t>
  </si>
  <si>
    <t>Iansyst Ltd</t>
  </si>
  <si>
    <t>Imagery</t>
  </si>
  <si>
    <t>Airbus Defence and Space</t>
  </si>
  <si>
    <t>Insight Direct (UK) Ltd</t>
  </si>
  <si>
    <t>Integral Communications</t>
  </si>
  <si>
    <t>Fast Track Automation Ltd</t>
  </si>
  <si>
    <t>Intramark  Ltd</t>
  </si>
  <si>
    <t>IOSH Service Limited</t>
  </si>
  <si>
    <t>IS Solutions Plc</t>
  </si>
  <si>
    <t>J.R. Industries Ltd.</t>
  </si>
  <si>
    <t>J.W. Automarine Ltd</t>
  </si>
  <si>
    <t>Jafco Tools Ltd.</t>
  </si>
  <si>
    <t>James Lister &amp; Sons</t>
  </si>
  <si>
    <t>JCB Finance Ltd</t>
  </si>
  <si>
    <t>Jewsons Limited</t>
  </si>
  <si>
    <t>John Dennis Coachbuilders Ltd</t>
  </si>
  <si>
    <t>Johnsons Apparelmaster</t>
  </si>
  <si>
    <t>Joseph Woods Builders</t>
  </si>
  <si>
    <t>Source Design and Print</t>
  </si>
  <si>
    <t>Kays Electronics</t>
  </si>
  <si>
    <t>Keltruck Ltd</t>
  </si>
  <si>
    <t>Kenrick Door Systems Ltd.</t>
  </si>
  <si>
    <t>Key Catering</t>
  </si>
  <si>
    <t>KFT GmbH</t>
  </si>
  <si>
    <t>Kcom</t>
  </si>
  <si>
    <t>KWB  Property Management Limited</t>
  </si>
  <si>
    <t>Language Line</t>
  </si>
  <si>
    <t>Le Maitre Ltd</t>
  </si>
  <si>
    <t>Leader Group Ltd</t>
  </si>
  <si>
    <t>Leisure Wash &amp; Classic Cleaners T/A Classic Cleaners</t>
  </si>
  <si>
    <t>Lincat Ltd</t>
  </si>
  <si>
    <t>Listers Group</t>
  </si>
  <si>
    <t>Actons Opticians</t>
  </si>
  <si>
    <t>Lyon Equipment</t>
  </si>
  <si>
    <t>M &amp; M Lock Secure Ltd</t>
  </si>
  <si>
    <t>Machine Mart Limited</t>
  </si>
  <si>
    <t>Malvern Electrical Wholesale</t>
  </si>
  <si>
    <t>Manx Telecom Ltd</t>
  </si>
  <si>
    <t>Marine Performance</t>
  </si>
  <si>
    <t>Maudesport</t>
  </si>
  <si>
    <t>ABA Cleaning</t>
  </si>
  <si>
    <t>Medimark Scientific Limited</t>
  </si>
  <si>
    <t>Redditch Fire Station Mess Club</t>
  </si>
  <si>
    <t>Kidderminster Fire Station Mess Club</t>
  </si>
  <si>
    <t>Hereford Fire Station Mess Club</t>
  </si>
  <si>
    <t>Michelin Tyre Plc</t>
  </si>
  <si>
    <t>Microsoft Ireland Operations Ltd</t>
  </si>
  <si>
    <t>Midshire Business Systems Ltd.</t>
  </si>
  <si>
    <t>Mitchell Diesel Ltd</t>
  </si>
  <si>
    <t>Mobile Windscreens Ltd</t>
  </si>
  <si>
    <t>Mr W.H.D.Hartland</t>
  </si>
  <si>
    <t>Narraways Family Butcher</t>
  </si>
  <si>
    <t>National Fire Sprinkler Network</t>
  </si>
  <si>
    <t>Neopost Finance Ltd</t>
  </si>
  <si>
    <t>Neopost Ltd.</t>
  </si>
  <si>
    <t>Netsupport Software Ltd</t>
  </si>
  <si>
    <t>Newey &amp; Eyre Ltd</t>
  </si>
  <si>
    <t>Newsquest (Midlands South) Ltd</t>
  </si>
  <si>
    <t>Rehobot Limited t/a Nike Power Equipment</t>
  </si>
  <si>
    <t>Rocket Software UK Ltd</t>
  </si>
  <si>
    <t>Nisbets Plc</t>
  </si>
  <si>
    <t>Nookie Extreme Sports Equipment</t>
  </si>
  <si>
    <t>Northfield Glass Centre Ltd.</t>
  </si>
  <si>
    <t>Novus Networks Limited</t>
  </si>
  <si>
    <t>NPower</t>
  </si>
  <si>
    <t>NWFS</t>
  </si>
  <si>
    <t>Ofcom</t>
  </si>
  <si>
    <t>Open Reality Ltd</t>
  </si>
  <si>
    <t>Heat Food and Drink Limited</t>
  </si>
  <si>
    <t>Opinion Research Services Ltd</t>
  </si>
  <si>
    <t>Orange</t>
  </si>
  <si>
    <t>OfficeTeam</t>
  </si>
  <si>
    <t>Palm Equipment</t>
  </si>
  <si>
    <t>Paradigm Office Interiors Ltd</t>
  </si>
  <si>
    <t>Performance Monitoring Systems Ltd (Redkite)</t>
  </si>
  <si>
    <t>Pershore Produce Ltd</t>
  </si>
  <si>
    <t>Pertemps Recruitment Partnership</t>
  </si>
  <si>
    <t>Phoenix Software Ltd</t>
  </si>
  <si>
    <t>Precision Units (Dorset) Ltd</t>
  </si>
  <si>
    <t>Premier Hose Technologies Ltd</t>
  </si>
  <si>
    <t>Premiere Products</t>
  </si>
  <si>
    <t>Premier Vanguard</t>
  </si>
  <si>
    <t>Progress Group</t>
  </si>
  <si>
    <t>Pro-Tect Safety Signs</t>
  </si>
  <si>
    <t>Environments</t>
  </si>
  <si>
    <t>Quality Crust Bakehouse Ltd</t>
  </si>
  <si>
    <t>Quanta Training Limited</t>
  </si>
  <si>
    <t>Quest Partnership Ltd</t>
  </si>
  <si>
    <t>Quickskip   Hereford</t>
  </si>
  <si>
    <t>R S G Engineering Ltd.</t>
  </si>
  <si>
    <t>R S Components Ltd</t>
  </si>
  <si>
    <t>Radiocoms Systems Ltd</t>
  </si>
  <si>
    <t>Respirex International Limited</t>
  </si>
  <si>
    <t>Rhino (Derby) Ltd</t>
  </si>
  <si>
    <t>Robin Hood Watersports</t>
  </si>
  <si>
    <t>Rogers Rescue</t>
  </si>
  <si>
    <t>Roman Glass Limited</t>
  </si>
  <si>
    <t>Ron Smith &amp; Co</t>
  </si>
  <si>
    <t>Royal Mail</t>
  </si>
  <si>
    <t>Ruth Lee</t>
  </si>
  <si>
    <t>S M Stanley Builders Ltd.</t>
  </si>
  <si>
    <t>S P Services (Uk) Ltd</t>
  </si>
  <si>
    <t>Safeglove</t>
  </si>
  <si>
    <t>Safety Air Services Limited</t>
  </si>
  <si>
    <t>Safety Kleen UK LTD</t>
  </si>
  <si>
    <t>Worcester Flooring Ltd</t>
  </si>
  <si>
    <t>Scott Health &amp; Safety Limited</t>
  </si>
  <si>
    <t>Screwfix Direct</t>
  </si>
  <si>
    <t>Security Patrol Services</t>
  </si>
  <si>
    <t>Severn Trent Water Ltd</t>
  </si>
  <si>
    <t>Sheerspeed Shelters Ltd</t>
  </si>
  <si>
    <t>Smoothwall Ltd</t>
  </si>
  <si>
    <t>Solarfit</t>
  </si>
  <si>
    <t>Solarweld</t>
  </si>
  <si>
    <t>Sovereign Graphics Ltd</t>
  </si>
  <si>
    <t>Spa Gas Ltd.</t>
  </si>
  <si>
    <t>Spa Valet Services</t>
  </si>
  <si>
    <t>Speedings Limited</t>
  </si>
  <si>
    <t>Acorn Catering Equipment Co</t>
  </si>
  <si>
    <t>St Peters</t>
  </si>
  <si>
    <t>Stage Electrics</t>
  </si>
  <si>
    <t>Sterling Power Products Ltd</t>
  </si>
  <si>
    <t>Switchshop Limited</t>
  </si>
  <si>
    <t>Symbiosis Imedia Systems Ltd</t>
  </si>
  <si>
    <t>The Glow Company Uk Ltd</t>
  </si>
  <si>
    <t>The Outreach Organisation</t>
  </si>
  <si>
    <t>Thomas  Kneale &amp; Co Ltd</t>
  </si>
  <si>
    <t>TNT UK Ltd</t>
  </si>
  <si>
    <t>Total Extraction Solutions Ltd</t>
  </si>
  <si>
    <t>Transvend Ltd</t>
  </si>
  <si>
    <t>Keyline Builders Merchants Ltd</t>
  </si>
  <si>
    <t>Truckstop-Hawkes</t>
  </si>
  <si>
    <t>Akorn Badge Company Ltd</t>
  </si>
  <si>
    <t>Tyco Fire And Integrated</t>
  </si>
  <si>
    <t>Underwoods Steel Stockholders</t>
  </si>
  <si>
    <t>Unipart Automotive Ltd</t>
  </si>
  <si>
    <t>University College  Worcester</t>
  </si>
  <si>
    <t>Uvex  (UK)  Ltd</t>
  </si>
  <si>
    <t>Vectec Limited</t>
  </si>
  <si>
    <t>Vector Command Limited</t>
  </si>
  <si>
    <t>Vodafone Corporate Limited</t>
  </si>
  <si>
    <t>Vodafone Paging Limited</t>
  </si>
  <si>
    <t>Waller &amp; Waller</t>
  </si>
  <si>
    <t>Walter Frank &amp; Sons Ltd</t>
  </si>
  <si>
    <t>Watson Petroleum Ltd</t>
  </si>
  <si>
    <t>Wm Sugden &amp; Sons Ltd</t>
  </si>
  <si>
    <t>Wolf Safety Lamp Co Ltd</t>
  </si>
  <si>
    <t>Woodway Engineering</t>
  </si>
  <si>
    <t>Advantage Storage &amp; Handling Ltd</t>
  </si>
  <si>
    <t>Heart of Worcestershire College</t>
  </si>
  <si>
    <t>Worcester Tools &amp; Fixings Ltd.</t>
  </si>
  <si>
    <t>Faith at Work in Worcestershire</t>
  </si>
  <si>
    <t>Wych Display</t>
  </si>
  <si>
    <t>Arkinstall Limited</t>
  </si>
  <si>
    <t>Alexander Dennis Ltd</t>
  </si>
  <si>
    <t>CY Executive Resourcing Ltd</t>
  </si>
  <si>
    <t>All Batteries</t>
  </si>
  <si>
    <t>Universal Displays Ltd</t>
  </si>
  <si>
    <t>Coin-A-Drink Ltd</t>
  </si>
  <si>
    <t>Scania (GB) Ltd</t>
  </si>
  <si>
    <t>Nufox Rubber Ltd</t>
  </si>
  <si>
    <t>Louise Hewett Recruitment Ltd</t>
  </si>
  <si>
    <t>Macron Safety Systems (UK) Ltd</t>
  </si>
  <si>
    <t>Technology One (UK) Limited</t>
  </si>
  <si>
    <t>Countrywide Farmers</t>
  </si>
  <si>
    <t>PageOne Communications Ltd</t>
  </si>
  <si>
    <t>Beachcroft LLP</t>
  </si>
  <si>
    <t>Keytracker Ltd</t>
  </si>
  <si>
    <t>Pirtek</t>
  </si>
  <si>
    <t>Startin Skoda</t>
  </si>
  <si>
    <t>Viking Direct</t>
  </si>
  <si>
    <t>Aero Healthcare Ltd</t>
  </si>
  <si>
    <t>Scope Communications UK Limited</t>
  </si>
  <si>
    <t>E.P.Barrus Ltd</t>
  </si>
  <si>
    <t>Black &amp; Decker De Walt</t>
  </si>
  <si>
    <t>Safequip Ltd</t>
  </si>
  <si>
    <t>DAR (Malvern) Limited</t>
  </si>
  <si>
    <t>Rescue 3 (UK) Ltd Canolfan Trywer</t>
  </si>
  <si>
    <t>Graham The Plumbers Merchant</t>
  </si>
  <si>
    <t>Medical Advisory &amp; Support Services Ltd</t>
  </si>
  <si>
    <t>Georgia Group</t>
  </si>
  <si>
    <t>Land Rover Experience</t>
  </si>
  <si>
    <t>Fitech The Fitness Technology Company</t>
  </si>
  <si>
    <t>Alarm</t>
  </si>
  <si>
    <t>Future Safety Ltd</t>
  </si>
  <si>
    <t>John Kingston Ltd</t>
  </si>
  <si>
    <t>Communications Solutions UK Ltd</t>
  </si>
  <si>
    <t>Avanti Gas Ltd</t>
  </si>
  <si>
    <t>Bott Limited</t>
  </si>
  <si>
    <t>Unimax Solutions</t>
  </si>
  <si>
    <t>BB Locks</t>
  </si>
  <si>
    <t>Worcester Racecourse Ltd</t>
  </si>
  <si>
    <t>Four Counties Lubricants</t>
  </si>
  <si>
    <t>Roleplay UK</t>
  </si>
  <si>
    <t>Floral Roundabout</t>
  </si>
  <si>
    <t>RH Hotels Ltd  T/A The Royal Lodge</t>
  </si>
  <si>
    <t>Peli Products (UK) Ltd</t>
  </si>
  <si>
    <t>Emerson Network Power Ltd</t>
  </si>
  <si>
    <t>Cardiac Science Holdings (UK) Limited</t>
  </si>
  <si>
    <t>Iris Innovations Ltd</t>
  </si>
  <si>
    <t>Draeger Safety UK Ltd</t>
  </si>
  <si>
    <t>Active Learning &amp; Development Ltd</t>
  </si>
  <si>
    <t>Touch of Ginger Ltd</t>
  </si>
  <si>
    <t>Virtual Lease Services Ltd</t>
  </si>
  <si>
    <t>J.Hudson &amp; Co</t>
  </si>
  <si>
    <t>Worcester Glass Centre Ltd</t>
  </si>
  <si>
    <t>WES Ltd Worcester Electrical Services</t>
  </si>
  <si>
    <t>Sea &amp; Sea Ltd</t>
  </si>
  <si>
    <t>Pneu-Technology Ltd</t>
  </si>
  <si>
    <t>KBC Lease (UK) Limited</t>
  </si>
  <si>
    <t>Ross Enviromental Products Ltd</t>
  </si>
  <si>
    <t>Durolas (Contractors) Ltd</t>
  </si>
  <si>
    <t>Life Safety Distribution AG</t>
  </si>
  <si>
    <t>Weber Rescue U.K.Ltd</t>
  </si>
  <si>
    <t>Fire Safety Equipments Ltd</t>
  </si>
  <si>
    <t>CCS (UK) Ltd</t>
  </si>
  <si>
    <t>Toye Kenning and Spencer Ltd</t>
  </si>
  <si>
    <t>Sector Treasury Services Ltd</t>
  </si>
  <si>
    <t>Land Rover Corporate Ops</t>
  </si>
  <si>
    <t>Physique T/A Novasol Services</t>
  </si>
  <si>
    <t>Universal Safety Systems Limited</t>
  </si>
  <si>
    <t>Worcestershire Medal Service Ltd</t>
  </si>
  <si>
    <t>Reed Business Information</t>
  </si>
  <si>
    <t>Premier Hazard Ltd</t>
  </si>
  <si>
    <t>Weightmans LLP</t>
  </si>
  <si>
    <t>Avnet Embedded</t>
  </si>
  <si>
    <t>Vauxhall Special Vehicles</t>
  </si>
  <si>
    <t>Learning Tree International Limited</t>
  </si>
  <si>
    <t>Verizon UK Ltd</t>
  </si>
  <si>
    <t>Brady Corp Ltd Re Safety Shop</t>
  </si>
  <si>
    <t>Accurate Cutting Services Ltd</t>
  </si>
  <si>
    <t>Active Informatics Ltd</t>
  </si>
  <si>
    <t>Awarded2u</t>
  </si>
  <si>
    <t>Bristol Uniforms LTD</t>
  </si>
  <si>
    <t>Modus Print Ltd</t>
  </si>
  <si>
    <t>Ludo McGurk Transport Equipment Ltd</t>
  </si>
  <si>
    <t>Civica Uk Limited</t>
  </si>
  <si>
    <t>Unipart Rail Limited Dorman</t>
  </si>
  <si>
    <t>EVAC Chair International Limited ParAid</t>
  </si>
  <si>
    <t>Dormer Plant Hire</t>
  </si>
  <si>
    <t>ATS Euromaster</t>
  </si>
  <si>
    <t>DiskEng</t>
  </si>
  <si>
    <t>Philip Crawford</t>
  </si>
  <si>
    <t>Tony Williams</t>
  </si>
  <si>
    <t>Hazmat LINK Ltd</t>
  </si>
  <si>
    <t>J Turner and Associates Ltd</t>
  </si>
  <si>
    <t>Enviroshred</t>
  </si>
  <si>
    <t>RCES (UK) Ltd</t>
  </si>
  <si>
    <t>Computershare Voucher Services</t>
  </si>
  <si>
    <t>A Q (Central) Ltd</t>
  </si>
  <si>
    <t>Grafx Digital Technologies Ltd</t>
  </si>
  <si>
    <t>A &amp; E Fire Equipment Ltd</t>
  </si>
  <si>
    <t>Mercedes-Benz UK Ltd</t>
  </si>
  <si>
    <t>Rapid Racking Ltd</t>
  </si>
  <si>
    <t>ADSM PLC</t>
  </si>
  <si>
    <t>Spearhead Construction Limited</t>
  </si>
  <si>
    <t>Sibcas Limited</t>
  </si>
  <si>
    <t>Barry Bennett Ltd</t>
  </si>
  <si>
    <t>BSI British Standards</t>
  </si>
  <si>
    <t>Bounceabouts Leisure Ltd</t>
  </si>
  <si>
    <t>Aquila Truck Centres Ltd</t>
  </si>
  <si>
    <t>Kidderminster College</t>
  </si>
  <si>
    <t>CPC Farnell</t>
  </si>
  <si>
    <t>SG Equipment Finance Limited</t>
  </si>
  <si>
    <t>Citroen UK</t>
  </si>
  <si>
    <t>Tecalemit</t>
  </si>
  <si>
    <t>Insight Precision Engineering Ltd</t>
  </si>
  <si>
    <t>Man Truck and Bus UK LTD</t>
  </si>
  <si>
    <t>BAUER Kompressoren UK Ltd</t>
  </si>
  <si>
    <t>Vizual Business Tools</t>
  </si>
  <si>
    <t>Santander Corporate Banking</t>
  </si>
  <si>
    <t>AFSA (Asian Fire Service Association)</t>
  </si>
  <si>
    <t>Powervamp</t>
  </si>
  <si>
    <t>Central Diesel</t>
  </si>
  <si>
    <t>Saffrons Cross Recovery LTD</t>
  </si>
  <si>
    <t>Celtic Vale</t>
  </si>
  <si>
    <t>Adcock Refridgeration &amp; Air Conditioning</t>
  </si>
  <si>
    <t>Severn Electric Co Ltd</t>
  </si>
  <si>
    <t>H L Smith Transmissions Ltd</t>
  </si>
  <si>
    <t>HMS Engineering (Hereford) Ltd</t>
  </si>
  <si>
    <t>BETE Ltd</t>
  </si>
  <si>
    <t>Spray Systems</t>
  </si>
  <si>
    <t>Goliath Footwear Ltd</t>
  </si>
  <si>
    <t>Malvern Rebore Engine Reconditioning Specialists</t>
  </si>
  <si>
    <t>Hills Ford</t>
  </si>
  <si>
    <t>Rygor Commercials Ltd</t>
  </si>
  <si>
    <t>Waterstone's</t>
  </si>
  <si>
    <t>MFC Survival Ltd</t>
  </si>
  <si>
    <t>TOY Trading Tool Factor Limited</t>
  </si>
  <si>
    <t>Westlands</t>
  </si>
  <si>
    <t>Experian Ltd</t>
  </si>
  <si>
    <t>Supply Plus Ltd</t>
  </si>
  <si>
    <t>Pete Bott Skips Ltd</t>
  </si>
  <si>
    <t>Plyvine Catering</t>
  </si>
  <si>
    <t>MSA (Britain) Ltd</t>
  </si>
  <si>
    <t>Carbonreduction.eu</t>
  </si>
  <si>
    <t>Rescue 3 Europe Ltd</t>
  </si>
  <si>
    <t>Indespension</t>
  </si>
  <si>
    <t>Whale Tankers</t>
  </si>
  <si>
    <t>Depot Rail Limited</t>
  </si>
  <si>
    <t>KGC Ltd</t>
  </si>
  <si>
    <t>Andersons Fire and Rescue Equipment</t>
  </si>
  <si>
    <t>Andy Loos</t>
  </si>
  <si>
    <t>9 to 5 Supplies</t>
  </si>
  <si>
    <t>Holland Optometrist</t>
  </si>
  <si>
    <t>The Financial Reporting Council</t>
  </si>
  <si>
    <t>Peter Stanley Training Ltd</t>
  </si>
  <si>
    <t>New Weir Car Parks Ltd</t>
  </si>
  <si>
    <t>Mogo Direct Ltd</t>
  </si>
  <si>
    <t>Vimpex Ltd</t>
  </si>
  <si>
    <t>Brooke Edgley Specialist Technical Services Ltd</t>
  </si>
  <si>
    <t>Mantech (UK) Ltd</t>
  </si>
  <si>
    <t>Co Star Electronic Components</t>
  </si>
  <si>
    <t>Hughes Safety Showers</t>
  </si>
  <si>
    <t>Calendar Lady Promotions</t>
  </si>
  <si>
    <t>Tensator Ltd</t>
  </si>
  <si>
    <t>Halfords</t>
  </si>
  <si>
    <t>Heron Supplies Limited</t>
  </si>
  <si>
    <t>Elysian Assoiciates VAT Consultants</t>
  </si>
  <si>
    <t>Magenta Technology Ltd</t>
  </si>
  <si>
    <t>E Voice Speech Recognition Ltd</t>
  </si>
  <si>
    <t>Holiday Inn Express Droitwich (Somerton Hotels Droitwich)</t>
  </si>
  <si>
    <t>CVL Systems Ltd</t>
  </si>
  <si>
    <t>Phoenix</t>
  </si>
  <si>
    <t>Lifting Systems Limited</t>
  </si>
  <si>
    <t>David Meddings Design</t>
  </si>
  <si>
    <t>Badgemaster Limited</t>
  </si>
  <si>
    <t>Gartan Technologies Ltd</t>
  </si>
  <si>
    <t>Speller Metcalfe Malvern Limited</t>
  </si>
  <si>
    <t>Safety Training and Assessment Services Ltd</t>
  </si>
  <si>
    <t>Alison Handling Limited</t>
  </si>
  <si>
    <t>G4B Limited</t>
  </si>
  <si>
    <t>Bottomline Technologies Limited Was Albany Software</t>
  </si>
  <si>
    <t>Airwave Solutions Ltd</t>
  </si>
  <si>
    <t>UK IT Recycling Ltd</t>
  </si>
  <si>
    <t>Midlands Communications Co Lt</t>
  </si>
  <si>
    <t>Kluber Lubrication</t>
  </si>
  <si>
    <t>Severn Trent Water Limited</t>
  </si>
  <si>
    <t>AES Roofing Contractors</t>
  </si>
  <si>
    <t>Clearwater Technology Ltd</t>
  </si>
  <si>
    <t>Sortimo</t>
  </si>
  <si>
    <t>AMS Ltd</t>
  </si>
  <si>
    <t>Welco</t>
  </si>
  <si>
    <t>Broxap Limited</t>
  </si>
  <si>
    <t>Printed Banners and Signs</t>
  </si>
  <si>
    <t>Baylis Vauxhall</t>
  </si>
  <si>
    <t>Speedy Hire</t>
  </si>
  <si>
    <t>Govnet Communications</t>
  </si>
  <si>
    <t>Veena Allison Employment Law Consultancy Ltd</t>
  </si>
  <si>
    <t>Hereford Land Rover</t>
  </si>
  <si>
    <t>Enable Technology Training Limited</t>
  </si>
  <si>
    <t>LearnPro Limited</t>
  </si>
  <si>
    <t>First Paige Prinitng &amp; Copying</t>
  </si>
  <si>
    <t>Total Graphics Solutions Ltd</t>
  </si>
  <si>
    <t>Unisan Products</t>
  </si>
  <si>
    <t>Garran Lockers</t>
  </si>
  <si>
    <t>Cinnamon Active</t>
  </si>
  <si>
    <t>Pace Print and Design</t>
  </si>
  <si>
    <t>The Lemon Press Ltd</t>
  </si>
  <si>
    <t>Helmet Integrated Systems Ltd</t>
  </si>
  <si>
    <t>Airstar</t>
  </si>
  <si>
    <t>Bristol Uniform Managed Services</t>
  </si>
  <si>
    <t>Northwick Associates</t>
  </si>
  <si>
    <t>RS Windscreen Repairs</t>
  </si>
  <si>
    <t>Computacenter UK Ltd</t>
  </si>
  <si>
    <t>Operational Research in Health Ltd</t>
  </si>
  <si>
    <t>Gimaex-Schmitz Fire and Rescue GmbH</t>
  </si>
  <si>
    <t>British Association of Public Safety Communications Officers</t>
  </si>
  <si>
    <t>Malvern Motor Services Ltd</t>
  </si>
  <si>
    <t>Lacewings</t>
  </si>
  <si>
    <t>Robins Meadow Consultancy Ltd</t>
  </si>
  <si>
    <t>QBS Software Ltd</t>
  </si>
  <si>
    <t>Otis Ltd</t>
  </si>
  <si>
    <t>Safechem Ltd</t>
  </si>
  <si>
    <t>Flamepro (UK) Limited</t>
  </si>
  <si>
    <t>The Senator Group</t>
  </si>
  <si>
    <t>PEW Electrical Distributors Ltd</t>
  </si>
  <si>
    <t>Drivetalk In-Car Technology</t>
  </si>
  <si>
    <t>Packexe Ltd</t>
  </si>
  <si>
    <t>Security &amp; Solar Window Films Ltd</t>
  </si>
  <si>
    <t>Ultra Electronics Ltd (Command  &amp; Control Systems)</t>
  </si>
  <si>
    <t>PJ &amp; RHS Ltd</t>
  </si>
  <si>
    <t>Pager Call Systems Ltd</t>
  </si>
  <si>
    <t>Richard P Walsh &amp; Company Limited</t>
  </si>
  <si>
    <t>Deanprint Ltd</t>
  </si>
  <si>
    <t>Chubb Fire &amp; Security Ltd</t>
  </si>
  <si>
    <t>Neopost Limited</t>
  </si>
  <si>
    <t>VL Test Systems Ltd</t>
  </si>
  <si>
    <t>KTC FIRE</t>
  </si>
  <si>
    <t>Intelecomm Solutions LLP</t>
  </si>
  <si>
    <t>Eseye Ltd</t>
  </si>
  <si>
    <t>Dealership Services Ltd</t>
  </si>
  <si>
    <t>Simtraineruk Ltd</t>
  </si>
  <si>
    <t>Eric Seward</t>
  </si>
  <si>
    <t>Hilary Barrington Mitchell</t>
  </si>
  <si>
    <t>Gallagher Bassett</t>
  </si>
  <si>
    <t>Marsh Limited</t>
  </si>
  <si>
    <t>Zurich Municipal</t>
  </si>
  <si>
    <t>Calibration Engineering Services Ltd</t>
  </si>
  <si>
    <t>Telent Technology Services Limited</t>
  </si>
  <si>
    <t>NOSS (Network of Staff Supporters) Ltd</t>
  </si>
  <si>
    <t>Pristine Engraving Limited</t>
  </si>
  <si>
    <t>LDC Pagers Direct Limited</t>
  </si>
  <si>
    <t>GVA</t>
  </si>
  <si>
    <t>Pioner Boats UK (a division of Caley Cruisers Ltd)</t>
  </si>
  <si>
    <t>Footprint Uniforms</t>
  </si>
  <si>
    <t>Boldon James Ltd</t>
  </si>
  <si>
    <t>NCW Associates Ltd T/A SVM Associates</t>
  </si>
  <si>
    <t>All Clear Services Ltd</t>
  </si>
  <si>
    <t>Fleet (Line Markers) Ltd</t>
  </si>
  <si>
    <t>K's Catering</t>
  </si>
  <si>
    <t>Aquacheck Engineering Ltd</t>
  </si>
  <si>
    <t>Intasound Lighting</t>
  </si>
  <si>
    <t>QinetiQ Ltd</t>
  </si>
  <si>
    <t>Alt-Berg</t>
  </si>
  <si>
    <t>Hampton Hire Ltd</t>
  </si>
  <si>
    <t>Bolts of Hereford</t>
  </si>
  <si>
    <t>Cushman &amp; Wakefield LLP</t>
  </si>
  <si>
    <t>Savills (UK) Ltd</t>
  </si>
  <si>
    <t>ABS Roofing (Midlands Ltd)</t>
  </si>
  <si>
    <t>Tyzander Construction Ltd</t>
  </si>
  <si>
    <t>UK Office Direct</t>
  </si>
  <si>
    <t>Firefighter Protection Ltd</t>
  </si>
  <si>
    <t>Abbey Tea Rooms</t>
  </si>
  <si>
    <t>Ground Investigation Specialists Ltd</t>
  </si>
  <si>
    <t>Eastnor Castle Enterprises</t>
  </si>
  <si>
    <t>Nightsearcher Ltd</t>
  </si>
  <si>
    <t>DHL Express International</t>
  </si>
  <si>
    <t>Safeguard SVP Ltd</t>
  </si>
  <si>
    <t>Altrincham Consultancy Training</t>
  </si>
  <si>
    <t>ID Management</t>
  </si>
  <si>
    <t>Bob Richardson Tools &amp; Fasteners</t>
  </si>
  <si>
    <t>Wilden Development Ltd</t>
  </si>
  <si>
    <t>Nimbus Motorsport</t>
  </si>
  <si>
    <t>Fulcrum Reporting</t>
  </si>
  <si>
    <t>Roberts Limbrick Ltd</t>
  </si>
  <si>
    <t>Thomson Reuters</t>
  </si>
  <si>
    <t>Business Image Limited</t>
  </si>
  <si>
    <t>Townsend Veterinary Practice Ltd</t>
  </si>
  <si>
    <t>Blackhurst Budd LLP</t>
  </si>
  <si>
    <t>Serco Limited</t>
  </si>
  <si>
    <t>Solon Security</t>
  </si>
  <si>
    <t>Ken Wainwright</t>
  </si>
  <si>
    <t>Marcus Adams Services</t>
  </si>
  <si>
    <t>Greenham</t>
  </si>
  <si>
    <t>Bradley Environmental</t>
  </si>
  <si>
    <t>Thomson Reuters (Professional) UK Ltd</t>
  </si>
  <si>
    <t>Pro-Servicing Ltd</t>
  </si>
  <si>
    <t>Niton Equipment Ltd</t>
  </si>
  <si>
    <t>Malcolm Higginson Insurance Assessors Ltd</t>
  </si>
  <si>
    <t>Regional Publications Limited</t>
  </si>
  <si>
    <t>Churchman Fenner &amp; Brown Ltd</t>
  </si>
  <si>
    <t>Simulation FTS Ltd</t>
  </si>
  <si>
    <t>South East Labels</t>
  </si>
  <si>
    <t>Lomo Industries Ltd</t>
  </si>
  <si>
    <t>Tractel (UK) Ltd</t>
  </si>
  <si>
    <t>T M Brooks Ltd</t>
  </si>
  <si>
    <t>Recoverysafe Training Services</t>
  </si>
  <si>
    <t>Virtual College</t>
  </si>
  <si>
    <t>Stanford Construction</t>
  </si>
  <si>
    <t>Pickup Systems Ltd</t>
  </si>
  <si>
    <t>G P Thomas Construction Ltd</t>
  </si>
  <si>
    <t>Oakland BE Ltd</t>
  </si>
  <si>
    <t>Auxquimia S A</t>
  </si>
  <si>
    <t>Aldermaston Tool Company</t>
  </si>
  <si>
    <t>Ace Supplies</t>
  </si>
  <si>
    <t>Wernick Hire Ltd</t>
  </si>
  <si>
    <t>Grant Thornton UK LLP</t>
  </si>
  <si>
    <t>Lighthouse (UK) Ltd</t>
  </si>
  <si>
    <t>Paramo Directional Clothing Systems</t>
  </si>
  <si>
    <t>H Webber &amp; Sons Ltd</t>
  </si>
  <si>
    <t>Traplet Publications</t>
  </si>
  <si>
    <t>Ministry of Wool Ltd t/a Armadillo Merino</t>
  </si>
  <si>
    <t>Worcester Electrical Distributors Ltd</t>
  </si>
  <si>
    <t>A.C. Trim</t>
  </si>
  <si>
    <t>The Royal College of Surgeons of Edinburgh</t>
  </si>
  <si>
    <t>RF Solutions Ltd</t>
  </si>
  <si>
    <t>Black Pear Physio Limited</t>
  </si>
  <si>
    <t>Mat Lab Ltd</t>
  </si>
  <si>
    <t>Zevolution Limited</t>
  </si>
  <si>
    <t>Innovation Central Limited</t>
  </si>
  <si>
    <t>Haagen</t>
  </si>
  <si>
    <t>Portakabin Ltd</t>
  </si>
  <si>
    <t>DBK Partners LLP</t>
  </si>
  <si>
    <t>Thomas Jacks Ltd</t>
  </si>
  <si>
    <t>VCA Ltd</t>
  </si>
  <si>
    <t>ICT Workshop Solutions Ltd</t>
  </si>
  <si>
    <t>Fit 4 Training Ltd</t>
  </si>
  <si>
    <t>CIPP</t>
  </si>
  <si>
    <t>City Demolition Contractors (B'ham) Ltd</t>
  </si>
  <si>
    <t>Combined Knowledge Ltd</t>
  </si>
  <si>
    <t>Cadline Ltd</t>
  </si>
  <si>
    <t>Edmundson Electrical Ltd</t>
  </si>
  <si>
    <t>AMES Group Limited</t>
  </si>
  <si>
    <t>Aireshelta Plc</t>
  </si>
  <si>
    <t>A-Z Skips Ltd</t>
  </si>
  <si>
    <t>Aaron Manning Photography</t>
  </si>
  <si>
    <t>The Marine Warehouse</t>
  </si>
  <si>
    <t>First Class Learning and Develpoment</t>
  </si>
  <si>
    <t>ABX Fluid Fittings Ltd</t>
  </si>
  <si>
    <t>S.A.E Ceramic Tiling</t>
  </si>
  <si>
    <t>DWF LLP</t>
  </si>
  <si>
    <t>Pritchard Tyrite Limited</t>
  </si>
  <si>
    <t>SSE Contracting Ltd</t>
  </si>
  <si>
    <t>Spectus Construction Ltd</t>
  </si>
  <si>
    <t>Allan Byrne Company</t>
  </si>
  <si>
    <t>Fendercare Marine Ltd</t>
  </si>
  <si>
    <t>Phil Candy</t>
  </si>
  <si>
    <t>Express Tools Ltd</t>
  </si>
  <si>
    <t>The Firefighters Memorial Trust</t>
  </si>
  <si>
    <t>Tooled-up.com</t>
  </si>
  <si>
    <t>Lynda.com</t>
  </si>
  <si>
    <t>Comms Express Ltd</t>
  </si>
  <si>
    <t>Be Smart Valeting Services</t>
  </si>
  <si>
    <t>XVR Simulation B.V. E-Semble</t>
  </si>
  <si>
    <t>Sertronics Ltd</t>
  </si>
  <si>
    <t>Future Inns Cardiff</t>
  </si>
  <si>
    <t>County Infrastructure Service Ltd</t>
  </si>
  <si>
    <t>Lyndhurst Plastic Fabrication</t>
  </si>
  <si>
    <t>Johnson Cleaners Uk Ltd</t>
  </si>
  <si>
    <t>Labcraft Ltd</t>
  </si>
  <si>
    <t>JPG Site Services Ltd</t>
  </si>
  <si>
    <t>Fresh Bites Cardiff Ltd</t>
  </si>
  <si>
    <t>Ped Technologies t/a PAF Systems</t>
  </si>
  <si>
    <t>Carpenter Goodwin Ltd</t>
  </si>
  <si>
    <t>P.A. Luther ~  t/a GreenWood Timber</t>
  </si>
  <si>
    <t>Endura Ltd</t>
  </si>
  <si>
    <t>BHW Group Ltd</t>
  </si>
  <si>
    <t>Aristi Limited</t>
  </si>
  <si>
    <t>Mosley Decorators</t>
  </si>
  <si>
    <t>Farnell</t>
  </si>
  <si>
    <t>Specialist Access &amp; Rescue Products Ltd</t>
  </si>
  <si>
    <t>BCAS Limited</t>
  </si>
  <si>
    <t>Wynnstay Group Plc</t>
  </si>
  <si>
    <t>Box It West Midlands</t>
  </si>
  <si>
    <t>The Heightec Group Ltd</t>
  </si>
  <si>
    <t>Baker Tilly</t>
  </si>
  <si>
    <t>Concept Shading Solutions Ltd</t>
  </si>
  <si>
    <t>Feast Fare Limited</t>
  </si>
  <si>
    <t>Ermin Plant (Hire and Services Ltd)</t>
  </si>
  <si>
    <t>New Level UK Ltd (Spirit Fitness UK)</t>
  </si>
  <si>
    <t>C&amp;P Hearing Equipment Ltd</t>
  </si>
  <si>
    <t>Shred Pro Ltd</t>
  </si>
  <si>
    <t>Masterflex Technical Hoses ltd</t>
  </si>
  <si>
    <t>Blue Fuchsia Ltd</t>
  </si>
  <si>
    <t>Supra UK Ltd</t>
  </si>
  <si>
    <t>Aston University</t>
  </si>
  <si>
    <t>Compco Fire Systems Ltd</t>
  </si>
  <si>
    <t>P Dutton Building Services Limited</t>
  </si>
  <si>
    <t>Kimberley Instruments Ltd TA Gas Monitor Point</t>
  </si>
  <si>
    <t>Strutt and Parker</t>
  </si>
  <si>
    <t>Babcock Critical Services Ltd</t>
  </si>
  <si>
    <t>Malvern Appliance</t>
  </si>
  <si>
    <t>Brookes Catering</t>
  </si>
  <si>
    <t>Dilwyn Davies</t>
  </si>
  <si>
    <t>Colin Watmore</t>
  </si>
  <si>
    <t>Achieve Safety Ltd</t>
  </si>
  <si>
    <t>Polymarine Ltd</t>
  </si>
  <si>
    <t>West Midland Reserve Forces &amp; Cadet Association</t>
  </si>
  <si>
    <t>CMT Flexibles Ltd</t>
  </si>
  <si>
    <t>Imagenta Moulding plc</t>
  </si>
  <si>
    <t>Canland UK (Hot Pack) Ltd</t>
  </si>
  <si>
    <t>Shorcontrol Safety</t>
  </si>
  <si>
    <t>Mentor Training Ltd</t>
  </si>
  <si>
    <t>Stertil UK Ltd</t>
  </si>
  <si>
    <t>Key</t>
  </si>
  <si>
    <t>ACM Electrics</t>
  </si>
  <si>
    <t>Sefac UK Ltd</t>
  </si>
  <si>
    <t>Pinacl Solutions</t>
  </si>
  <si>
    <t>Maps Legal Assistance</t>
  </si>
  <si>
    <t>Safety First Aid Group Ltd</t>
  </si>
  <si>
    <t>Brecon Scaffolding Ltd</t>
  </si>
  <si>
    <t>Dove Steel Doors &amp; Shutters Ltd</t>
  </si>
  <si>
    <t>M J Griffiss</t>
  </si>
  <si>
    <t>CYFAS Systems Ltd</t>
  </si>
  <si>
    <t>Core Environmental Services Ltd</t>
  </si>
  <si>
    <t>Clements Upholstery</t>
  </si>
  <si>
    <t>Weightru Ltd</t>
  </si>
  <si>
    <t>The Safety Knife Co. Ltd</t>
  </si>
  <si>
    <t>Lansford Access Ltd</t>
  </si>
  <si>
    <t>K-lec Ltd</t>
  </si>
  <si>
    <t>R3 Safety &amp; Rescue Ltd</t>
  </si>
  <si>
    <t>Right 2 Write Ltd</t>
  </si>
  <si>
    <t>Metalogix International GmbH</t>
  </si>
  <si>
    <t>XACT Consultancy &amp; Training</t>
  </si>
  <si>
    <t>Spalding Fasteners</t>
  </si>
  <si>
    <t>Government Knowledge Training Ltd</t>
  </si>
  <si>
    <t>Just for Pets Ltd</t>
  </si>
  <si>
    <t>Graham Perks</t>
  </si>
  <si>
    <t>The Knowledge Academy</t>
  </si>
  <si>
    <t>ABT Products Ltd</t>
  </si>
  <si>
    <t>Zoho Corporation Private Ltd</t>
  </si>
  <si>
    <t>CFM Services</t>
  </si>
  <si>
    <t>Imtech Traffic &amp; Infra UK Ltd</t>
  </si>
  <si>
    <t>Carters Furniture Centre Ltd</t>
  </si>
  <si>
    <t>Dreamworld</t>
  </si>
  <si>
    <t>Bond Safety</t>
  </si>
  <si>
    <t>Go Outdoors Ltd</t>
  </si>
  <si>
    <t>Susanna Hawkesford</t>
  </si>
  <si>
    <t>BBTV Ltd</t>
  </si>
  <si>
    <t>Factoryroof.Com Ltd</t>
  </si>
  <si>
    <t>Gareth Jones T/A Caradoc Tree Care</t>
  </si>
  <si>
    <t>Computacables Limited</t>
  </si>
  <si>
    <t>Motion Picture Licensing Company</t>
  </si>
  <si>
    <t>First Products Ltd</t>
  </si>
  <si>
    <t>Total Safety Services Ltd</t>
  </si>
  <si>
    <t>Symonds Yat Rapids Managment Group</t>
  </si>
  <si>
    <t>John P Legge Computer Services Limited</t>
  </si>
  <si>
    <t>Olson Electronics Ltd</t>
  </si>
  <si>
    <t>Steve Haskey Design Ltd</t>
  </si>
  <si>
    <t>St Modwen Developments Limited</t>
  </si>
  <si>
    <t>Signs Express Birmingham SW</t>
  </si>
  <si>
    <t>Richer Sounds Plc</t>
  </si>
  <si>
    <t>Blackpole Recycling Ltd</t>
  </si>
  <si>
    <t>Better Impact Software Ltd</t>
  </si>
  <si>
    <t>Hyperdrug</t>
  </si>
  <si>
    <t>NSI (HQ) Patrol Store</t>
  </si>
  <si>
    <t>As Photography</t>
  </si>
  <si>
    <t>Terberg DTS UK Ltd</t>
  </si>
  <si>
    <t>Fuchs Lubricants UK plc</t>
  </si>
  <si>
    <t>IFM Electronic Ltd</t>
  </si>
  <si>
    <t>PDU Expert UK Ltd</t>
  </si>
  <si>
    <t>Abraxas Catering Equipment Ltd</t>
  </si>
  <si>
    <t>AH Building Services (Evesham) Limited</t>
  </si>
  <si>
    <t>Rig Systems Limited</t>
  </si>
  <si>
    <t>Solarwinds</t>
  </si>
  <si>
    <t>Network Ventures Ltd</t>
  </si>
  <si>
    <t>Resquip Limited</t>
  </si>
  <si>
    <t>Halls (Midlands) LLP</t>
  </si>
  <si>
    <t>Cotswold Building Supplies Ltd</t>
  </si>
  <si>
    <t>MDS Industries Ltd</t>
  </si>
  <si>
    <t>Watermark Stationers Ltd  t/a Plan Rack</t>
  </si>
  <si>
    <t>UVSAR</t>
  </si>
  <si>
    <t>CanHeat Limited</t>
  </si>
  <si>
    <t>Fire Control Services Ltd</t>
  </si>
  <si>
    <t>KONE plc</t>
  </si>
  <si>
    <t>Diperk Power Solutions Trading division of Finning UK Ltd</t>
  </si>
  <si>
    <t>Boards Direct</t>
  </si>
  <si>
    <t>JBD Architects</t>
  </si>
  <si>
    <t>Parkway Fitness Ltd</t>
  </si>
  <si>
    <t>Astech Consultants Ltd</t>
  </si>
  <si>
    <t>The Family Psychologist</t>
  </si>
  <si>
    <t>Timeplan Fuel Solutions Ltd</t>
  </si>
  <si>
    <t>Gileskips Manufacturers Limited</t>
  </si>
  <si>
    <t>AA Driving School</t>
  </si>
  <si>
    <t>Tactical Hazmat Ltd</t>
  </si>
  <si>
    <t>Rig-It.com Ltd</t>
  </si>
  <si>
    <t>PPL</t>
  </si>
  <si>
    <t>R J Poole</t>
  </si>
  <si>
    <t>Envirovac Sales &amp; Service Ltd</t>
  </si>
  <si>
    <t>Seed Software</t>
  </si>
  <si>
    <t>Charterbrae Limited</t>
  </si>
  <si>
    <t>Anthony Collins Solicitors LLP</t>
  </si>
  <si>
    <t>Stanley Butcher and Sons Limited t/a Solent Plastics</t>
  </si>
  <si>
    <t>Hall's Electrical Ltd</t>
  </si>
  <si>
    <t>Spa Decorators Limited</t>
  </si>
  <si>
    <t>LLG Legal Training</t>
  </si>
  <si>
    <t>Metropolis International Group Ltd</t>
  </si>
  <si>
    <t>RK Services Vehicle Rental</t>
  </si>
  <si>
    <t>Trident Improvements 2004</t>
  </si>
  <si>
    <t>Online Ergonomics Ltd</t>
  </si>
  <si>
    <t>Hyflex Roofing</t>
  </si>
  <si>
    <t>Toolstation Limited</t>
  </si>
  <si>
    <t>Boldon Picture Framing</t>
  </si>
  <si>
    <t>Crew Safe Limited</t>
  </si>
  <si>
    <t>Access Architectural Ironmongery Ltd</t>
  </si>
  <si>
    <t>Bowmonk Limited</t>
  </si>
  <si>
    <t>Heather Resource Management Limited</t>
  </si>
  <si>
    <t>EVAQ8 Ltd</t>
  </si>
  <si>
    <t>Connect Consultants Ltd</t>
  </si>
  <si>
    <t>Antac Support Services Ltd</t>
  </si>
  <si>
    <t>The Safety Letterbox Company Ltd</t>
  </si>
  <si>
    <t>Higham Flat Roofing Limited</t>
  </si>
  <si>
    <t>Frameworks</t>
  </si>
  <si>
    <t>Phare-Tech Limited</t>
  </si>
  <si>
    <t>Premier Inn</t>
  </si>
  <si>
    <t>BASICS Trading Limited</t>
  </si>
  <si>
    <t>Panasonic Manufacturing (UK) Limited</t>
  </si>
  <si>
    <t>Kaiser and Kraft</t>
  </si>
  <si>
    <t>David James &amp; Son, Decorators</t>
  </si>
  <si>
    <t>Rototek Limited</t>
  </si>
  <si>
    <t>Johnson Quality Coach &amp; Bus Travel</t>
  </si>
  <si>
    <t>GD PR &amp; Media Ltd</t>
  </si>
  <si>
    <t>First in Service Ltd</t>
  </si>
  <si>
    <t>CGSL Ltd</t>
  </si>
  <si>
    <t>Total Jobs Group Ltd</t>
  </si>
  <si>
    <t>Aztec Adventure Limited</t>
  </si>
  <si>
    <t>Waterfront Manufacturing Limited</t>
  </si>
  <si>
    <t>Way Ahead Media Ltd</t>
  </si>
  <si>
    <t>Chambrelan UK Ltd</t>
  </si>
  <si>
    <t>QA Limited</t>
  </si>
  <si>
    <t>UK Gas Connection Ltd</t>
  </si>
  <si>
    <t>MAC Tools</t>
  </si>
  <si>
    <t>The Chartered Institute of Building</t>
  </si>
  <si>
    <t>Astutis Limited</t>
  </si>
  <si>
    <t>Randstad UK</t>
  </si>
  <si>
    <t>Red Electrical Distributors Ltd</t>
  </si>
  <si>
    <t>Chris Green Media</t>
  </si>
  <si>
    <t>Workplace Mechanical Services</t>
  </si>
  <si>
    <t>Whittaker Bros Limited</t>
  </si>
  <si>
    <t>Core Hygiene Limited</t>
  </si>
  <si>
    <t>K2 Electrical Solutions Limited</t>
  </si>
  <si>
    <t>No 1 Garage Equipment Ltd</t>
  </si>
  <si>
    <t>TSOHOST</t>
  </si>
  <si>
    <t>Steatite Ltd</t>
  </si>
  <si>
    <t>Barnes Plastic Welding Equipment Ltd</t>
  </si>
  <si>
    <t>Aria Estates Limited</t>
  </si>
  <si>
    <t>Unilite International Ltd</t>
  </si>
  <si>
    <t>Rocon Foam Products Ltd</t>
  </si>
  <si>
    <t>W Jope (Garden Works)</t>
  </si>
  <si>
    <t>Personal Best Life Coaching</t>
  </si>
  <si>
    <t>G H Design Limited</t>
  </si>
  <si>
    <t>Genuine JayJays Limited</t>
  </si>
  <si>
    <t>Smith's (Gloucester) Limited</t>
  </si>
  <si>
    <t>Institution of Occupational Safety and Health</t>
  </si>
  <si>
    <t>Armada</t>
  </si>
  <si>
    <t>Binoculars UK</t>
  </si>
  <si>
    <t>SA Equip LLP</t>
  </si>
  <si>
    <t>Eleanor O'Kane</t>
  </si>
  <si>
    <t>Plymol (UK) Limited</t>
  </si>
  <si>
    <t>Capita Treasury Solutions Ltd</t>
  </si>
  <si>
    <t>Nolan Decorations Limited</t>
  </si>
  <si>
    <t>UK Dry Risers Limited</t>
  </si>
  <si>
    <t>David J Salmon</t>
  </si>
  <si>
    <t>Shulmans LLP</t>
  </si>
  <si>
    <t>Nissen Leisure Limited</t>
  </si>
  <si>
    <t>Iveco Limited</t>
  </si>
  <si>
    <t>Sign Systems (UK) Ltd</t>
  </si>
  <si>
    <t>Worcester Sony Centre</t>
  </si>
  <si>
    <t>Levines</t>
  </si>
  <si>
    <t>Pinnacle Fabrication Limited</t>
  </si>
  <si>
    <t>Doors for Industry Limited</t>
  </si>
  <si>
    <t>The Body Shop Pershore</t>
  </si>
  <si>
    <t>Kimberlee Communications Limited</t>
  </si>
  <si>
    <t>John Hipkiss Photography Ltd</t>
  </si>
  <si>
    <t>John Price Printers</t>
  </si>
  <si>
    <t>Time Tools Limited</t>
  </si>
  <si>
    <t>Total Graphics Solutions RF Ltd</t>
  </si>
  <si>
    <t>S-Connect Limited</t>
  </si>
  <si>
    <t>Digital Systems Products Limited</t>
  </si>
  <si>
    <t>PDJ Somerset Ltd T/As G W Lamb Removals</t>
  </si>
  <si>
    <t>The Safe Shop</t>
  </si>
  <si>
    <t>SwiftAlert Limited</t>
  </si>
  <si>
    <t>Vanguard Contracts Limited</t>
  </si>
  <si>
    <t>J C Developments Ltd</t>
  </si>
  <si>
    <t>Benweld Secure Limited</t>
  </si>
  <si>
    <t>Enterprise Electrical Services Limited</t>
  </si>
  <si>
    <t>Fisher Alvin</t>
  </si>
  <si>
    <t>VKF Renzel (UK) Ltd</t>
  </si>
  <si>
    <t>Mountain Training Trust</t>
  </si>
  <si>
    <t>Fire Hosetech Limited</t>
  </si>
  <si>
    <t>Hardyman &amp; Co Ltd</t>
  </si>
  <si>
    <t>Place Partnership Limited</t>
  </si>
  <si>
    <t>Freeths LLP</t>
  </si>
  <si>
    <t>Hereford Auto Electrical Services</t>
  </si>
  <si>
    <t>E H Smith (Builders Merchants) Limited</t>
  </si>
  <si>
    <t>Respiratory Protective Assessment Ltd</t>
  </si>
  <si>
    <t>Boughton Arms</t>
  </si>
  <si>
    <t>Entel UK Ltd</t>
  </si>
  <si>
    <t>Keela International Ltd</t>
  </si>
  <si>
    <t>Jonathan Hipkiss Photography</t>
  </si>
  <si>
    <t>James Alpe Vehicle Conversions</t>
  </si>
  <si>
    <t>Tennants Distribution Ltd</t>
  </si>
  <si>
    <t>W H Bence Limited</t>
  </si>
  <si>
    <t>M Goodman</t>
  </si>
  <si>
    <t>Giffard Newton &amp; Sons Ltd</t>
  </si>
  <si>
    <t>Patchsave Solutions Limited</t>
  </si>
  <si>
    <t>Selby Engineering and Lifting Safety Limited</t>
  </si>
  <si>
    <t>Greswolde Construction Ltd</t>
  </si>
  <si>
    <t>Bloody Marvellous</t>
  </si>
  <si>
    <t>J and P Car Care</t>
  </si>
  <si>
    <t>Kinka Limited</t>
  </si>
  <si>
    <t>Mehler Vario System GmbH</t>
  </si>
  <si>
    <t>Cylix Limited</t>
  </si>
  <si>
    <t>Saws and Mowers</t>
  </si>
  <si>
    <t>ONIGroup</t>
  </si>
  <si>
    <t>Dell Corporation Limited</t>
  </si>
  <si>
    <t>Ledbury Welding &amp; Engineering Ltd</t>
  </si>
  <si>
    <t>The Centre for Housing and Support</t>
  </si>
  <si>
    <t>Worcestershire County Council</t>
  </si>
  <si>
    <t>Bromsgrove District Council</t>
  </si>
  <si>
    <t>Herefordshire Council</t>
  </si>
  <si>
    <t>Worcester City Council</t>
  </si>
  <si>
    <t>Audit Commission</t>
  </si>
  <si>
    <t>Canal &amp; River Trust</t>
  </si>
  <si>
    <t>Chamber Of Commerce H &amp; W</t>
  </si>
  <si>
    <t>Environment Agency</t>
  </si>
  <si>
    <t>Gloucestershire County Council</t>
  </si>
  <si>
    <t>Government Actuary's Dept.</t>
  </si>
  <si>
    <t>Institute Of Fire Engineers</t>
  </si>
  <si>
    <t>Institution Of Fire Engineers</t>
  </si>
  <si>
    <t>Local Government Association</t>
  </si>
  <si>
    <t>Malvern Hills District Council</t>
  </si>
  <si>
    <t>Merseyside Fire &amp; Rescue Service</t>
  </si>
  <si>
    <t>Redditch Borough Council</t>
  </si>
  <si>
    <t>Shropshire &amp; Wrekin Fire Auth.</t>
  </si>
  <si>
    <t>Shropshire Council</t>
  </si>
  <si>
    <t>Staffordshire Fire &amp; Rescue Serv</t>
  </si>
  <si>
    <t>Warwickshire County Council</t>
  </si>
  <si>
    <t>West Mercia Police and Crime Commissioner</t>
  </si>
  <si>
    <t>West Midlands Fire Service</t>
  </si>
  <si>
    <t>West Midlands Employers</t>
  </si>
  <si>
    <t>Wychavon District Council</t>
  </si>
  <si>
    <t>Wyre Forest D.C.</t>
  </si>
  <si>
    <t>Department Of Communities &amp; Local Government</t>
  </si>
  <si>
    <t>Leicestershire Fire and Rescue Services</t>
  </si>
  <si>
    <t>East Sussex Fire and Rescue Service</t>
  </si>
  <si>
    <t>Hampshire Fire and Rescue Service</t>
  </si>
  <si>
    <t>Oxfordshire Fire and Rescue Service</t>
  </si>
  <si>
    <t>FireSports UK</t>
  </si>
  <si>
    <t>Warwickshire Fire &amp; Rescue Service</t>
  </si>
  <si>
    <t>Wyre Forest District Council</t>
  </si>
  <si>
    <t>Worcestershire Acute Hospital NHS Trust</t>
  </si>
  <si>
    <t>West Sussex County Council</t>
  </si>
  <si>
    <t>CFOA National Resilience Ltd</t>
  </si>
  <si>
    <t>PRS for Music</t>
  </si>
  <si>
    <t>Lincolnshire County Council</t>
  </si>
  <si>
    <t>Association of Democratic Services Officers</t>
  </si>
  <si>
    <t>West Yorkshire Fire &amp; Rescue Service</t>
  </si>
  <si>
    <t>Lawyers in Local Government</t>
  </si>
  <si>
    <t>Bournville College of F.E</t>
  </si>
  <si>
    <t>Warwickshire College</t>
  </si>
  <si>
    <t>Cardiff Council</t>
  </si>
  <si>
    <t>Police and Crime Commissioner Devon and Cornwall</t>
  </si>
  <si>
    <t>Greater London Provincial Councils</t>
  </si>
  <si>
    <t>College of Policing</t>
  </si>
  <si>
    <t>University of the West of England</t>
  </si>
  <si>
    <t>Glasgow Caledonian University</t>
  </si>
  <si>
    <t>10087</t>
  </si>
  <si>
    <t>10088</t>
  </si>
  <si>
    <t>10090</t>
  </si>
  <si>
    <t>10095</t>
  </si>
  <si>
    <t>10096</t>
  </si>
  <si>
    <t>10100</t>
  </si>
  <si>
    <t>10101</t>
  </si>
  <si>
    <t>10102</t>
  </si>
  <si>
    <t>10107</t>
  </si>
  <si>
    <t>10116</t>
  </si>
  <si>
    <t>10117</t>
  </si>
  <si>
    <t>10119</t>
  </si>
  <si>
    <t>10122</t>
  </si>
  <si>
    <t>10125</t>
  </si>
  <si>
    <t>10127</t>
  </si>
  <si>
    <t>10130</t>
  </si>
  <si>
    <t>10133</t>
  </si>
  <si>
    <t>10134</t>
  </si>
  <si>
    <t>10135</t>
  </si>
  <si>
    <t>10138</t>
  </si>
  <si>
    <t>10141</t>
  </si>
  <si>
    <t>10144</t>
  </si>
  <si>
    <t>10145</t>
  </si>
  <si>
    <t>10147</t>
  </si>
  <si>
    <t>10150</t>
  </si>
  <si>
    <t>10152</t>
  </si>
  <si>
    <t>10153</t>
  </si>
  <si>
    <t>10155</t>
  </si>
  <si>
    <t>10158</t>
  </si>
  <si>
    <t>10160</t>
  </si>
  <si>
    <t>10161</t>
  </si>
  <si>
    <t>10163</t>
  </si>
  <si>
    <t>10167</t>
  </si>
  <si>
    <t>10168</t>
  </si>
  <si>
    <t>10170</t>
  </si>
  <si>
    <t>10172</t>
  </si>
  <si>
    <t>10173</t>
  </si>
  <si>
    <t>10176</t>
  </si>
  <si>
    <t>10177</t>
  </si>
  <si>
    <t>10182</t>
  </si>
  <si>
    <t>10183</t>
  </si>
  <si>
    <t>10185</t>
  </si>
  <si>
    <t>10192</t>
  </si>
  <si>
    <t>10197</t>
  </si>
  <si>
    <t>10203</t>
  </si>
  <si>
    <t>10204</t>
  </si>
  <si>
    <t>10205</t>
  </si>
  <si>
    <t>10206</t>
  </si>
  <si>
    <t>10216</t>
  </si>
  <si>
    <t>10217</t>
  </si>
  <si>
    <t>10229</t>
  </si>
  <si>
    <t>10232</t>
  </si>
  <si>
    <t>10233</t>
  </si>
  <si>
    <t>10234</t>
  </si>
  <si>
    <t>10236</t>
  </si>
  <si>
    <t>10237</t>
  </si>
  <si>
    <t>10238</t>
  </si>
  <si>
    <t>10241</t>
  </si>
  <si>
    <t>10243</t>
  </si>
  <si>
    <t>10248</t>
  </si>
  <si>
    <t>10249</t>
  </si>
  <si>
    <t>10250</t>
  </si>
  <si>
    <t>10254</t>
  </si>
  <si>
    <t>10256</t>
  </si>
  <si>
    <t>10258</t>
  </si>
  <si>
    <t>10271</t>
  </si>
  <si>
    <t>10272</t>
  </si>
  <si>
    <t>10273</t>
  </si>
  <si>
    <t>10275</t>
  </si>
  <si>
    <t>10277</t>
  </si>
  <si>
    <t>10278</t>
  </si>
  <si>
    <t>10282</t>
  </si>
  <si>
    <t>10284</t>
  </si>
  <si>
    <t>10287</t>
  </si>
  <si>
    <t>10288</t>
  </si>
  <si>
    <t>10290</t>
  </si>
  <si>
    <t>10291</t>
  </si>
  <si>
    <t>10294</t>
  </si>
  <si>
    <t>10296</t>
  </si>
  <si>
    <t>10299</t>
  </si>
  <si>
    <t>10300</t>
  </si>
  <si>
    <t>10302</t>
  </si>
  <si>
    <t>10307</t>
  </si>
  <si>
    <t>10311</t>
  </si>
  <si>
    <t>10312</t>
  </si>
  <si>
    <t>10313</t>
  </si>
  <si>
    <t>10314</t>
  </si>
  <si>
    <t>10316</t>
  </si>
  <si>
    <t>10320</t>
  </si>
  <si>
    <t>10321</t>
  </si>
  <si>
    <t>10322</t>
  </si>
  <si>
    <t>10324</t>
  </si>
  <si>
    <t>10325</t>
  </si>
  <si>
    <t>10328</t>
  </si>
  <si>
    <t>10329</t>
  </si>
  <si>
    <t>10331</t>
  </si>
  <si>
    <t>10332</t>
  </si>
  <si>
    <t>10335</t>
  </si>
  <si>
    <t>10336</t>
  </si>
  <si>
    <t>10338</t>
  </si>
  <si>
    <t>10339</t>
  </si>
  <si>
    <t>10341</t>
  </si>
  <si>
    <t>10342</t>
  </si>
  <si>
    <t>10346</t>
  </si>
  <si>
    <t>10348</t>
  </si>
  <si>
    <t>10351</t>
  </si>
  <si>
    <t>10352</t>
  </si>
  <si>
    <t>10353</t>
  </si>
  <si>
    <t>10354</t>
  </si>
  <si>
    <t>10356</t>
  </si>
  <si>
    <t>10359</t>
  </si>
  <si>
    <t>10363</t>
  </si>
  <si>
    <t>10366</t>
  </si>
  <si>
    <t>10367</t>
  </si>
  <si>
    <t>10369</t>
  </si>
  <si>
    <t>10373</t>
  </si>
  <si>
    <t>10376</t>
  </si>
  <si>
    <t>10378</t>
  </si>
  <si>
    <t>10381</t>
  </si>
  <si>
    <t>10382</t>
  </si>
  <si>
    <t>10384</t>
  </si>
  <si>
    <t>10387</t>
  </si>
  <si>
    <t>10388</t>
  </si>
  <si>
    <t>10390</t>
  </si>
  <si>
    <t>10392</t>
  </si>
  <si>
    <t>10393</t>
  </si>
  <si>
    <t>10394</t>
  </si>
  <si>
    <t>10396</t>
  </si>
  <si>
    <t>10398</t>
  </si>
  <si>
    <t>10402</t>
  </si>
  <si>
    <t>10405</t>
  </si>
  <si>
    <t>10409</t>
  </si>
  <si>
    <t>10410</t>
  </si>
  <si>
    <t>10411</t>
  </si>
  <si>
    <t>10413</t>
  </si>
  <si>
    <t>10414</t>
  </si>
  <si>
    <t>10415</t>
  </si>
  <si>
    <t>10417</t>
  </si>
  <si>
    <t>10419</t>
  </si>
  <si>
    <t>10421</t>
  </si>
  <si>
    <t>10422</t>
  </si>
  <si>
    <t>10425</t>
  </si>
  <si>
    <t>10427</t>
  </si>
  <si>
    <t>10428</t>
  </si>
  <si>
    <t>10430</t>
  </si>
  <si>
    <t>10431</t>
  </si>
  <si>
    <t>10433</t>
  </si>
  <si>
    <t>10434</t>
  </si>
  <si>
    <t>10435</t>
  </si>
  <si>
    <t>10436</t>
  </si>
  <si>
    <t>10438</t>
  </si>
  <si>
    <t>10442</t>
  </si>
  <si>
    <t>10443</t>
  </si>
  <si>
    <t>10448</t>
  </si>
  <si>
    <t>10450</t>
  </si>
  <si>
    <t>10451</t>
  </si>
  <si>
    <t>10455</t>
  </si>
  <si>
    <t>10461</t>
  </si>
  <si>
    <t>10462</t>
  </si>
  <si>
    <t>10463</t>
  </si>
  <si>
    <t>10464</t>
  </si>
  <si>
    <t>10469</t>
  </si>
  <si>
    <t>10470</t>
  </si>
  <si>
    <t>10475</t>
  </si>
  <si>
    <t>10477</t>
  </si>
  <si>
    <t>10478</t>
  </si>
  <si>
    <t>10479</t>
  </si>
  <si>
    <t>10480</t>
  </si>
  <si>
    <t>10482</t>
  </si>
  <si>
    <t>10484</t>
  </si>
  <si>
    <t>10487</t>
  </si>
  <si>
    <t>10495</t>
  </si>
  <si>
    <t>10496</t>
  </si>
  <si>
    <t>10498</t>
  </si>
  <si>
    <t>10499</t>
  </si>
  <si>
    <t>10500</t>
  </si>
  <si>
    <t>10502</t>
  </si>
  <si>
    <t>10506</t>
  </si>
  <si>
    <t>10513</t>
  </si>
  <si>
    <t>10514</t>
  </si>
  <si>
    <t>10515</t>
  </si>
  <si>
    <t>10519</t>
  </si>
  <si>
    <t>10520</t>
  </si>
  <si>
    <t>10521</t>
  </si>
  <si>
    <t>10524</t>
  </si>
  <si>
    <t>10525</t>
  </si>
  <si>
    <t>10526</t>
  </si>
  <si>
    <t>10527</t>
  </si>
  <si>
    <t>10531</t>
  </si>
  <si>
    <t>10534</t>
  </si>
  <si>
    <t>10543</t>
  </si>
  <si>
    <t>10545</t>
  </si>
  <si>
    <t>10546</t>
  </si>
  <si>
    <t>10548</t>
  </si>
  <si>
    <t>10550</t>
  </si>
  <si>
    <t>10551</t>
  </si>
  <si>
    <t>10553</t>
  </si>
  <si>
    <t>10555</t>
  </si>
  <si>
    <t>10557</t>
  </si>
  <si>
    <t>10560</t>
  </si>
  <si>
    <t>10562</t>
  </si>
  <si>
    <t>10570</t>
  </si>
  <si>
    <t>10571</t>
  </si>
  <si>
    <t>10583</t>
  </si>
  <si>
    <t>10585</t>
  </si>
  <si>
    <t>10593</t>
  </si>
  <si>
    <t>10596</t>
  </si>
  <si>
    <t>10597</t>
  </si>
  <si>
    <t>10599</t>
  </si>
  <si>
    <t>10601</t>
  </si>
  <si>
    <t>10603</t>
  </si>
  <si>
    <t>10604</t>
  </si>
  <si>
    <t>10608</t>
  </si>
  <si>
    <t>10610</t>
  </si>
  <si>
    <t>10611</t>
  </si>
  <si>
    <t>10613</t>
  </si>
  <si>
    <t>10614</t>
  </si>
  <si>
    <t>10616</t>
  </si>
  <si>
    <t>10617</t>
  </si>
  <si>
    <t>10618</t>
  </si>
  <si>
    <t>10619</t>
  </si>
  <si>
    <t>10623</t>
  </si>
  <si>
    <t>10624</t>
  </si>
  <si>
    <t>10627</t>
  </si>
  <si>
    <t>10643</t>
  </si>
  <si>
    <t>10644</t>
  </si>
  <si>
    <t>10646</t>
  </si>
  <si>
    <t>10648</t>
  </si>
  <si>
    <t>10649</t>
  </si>
  <si>
    <t>10650</t>
  </si>
  <si>
    <t>10656</t>
  </si>
  <si>
    <t>10658</t>
  </si>
  <si>
    <t>10659</t>
  </si>
  <si>
    <t>10667</t>
  </si>
  <si>
    <t>10670</t>
  </si>
  <si>
    <t>10679</t>
  </si>
  <si>
    <t>10689</t>
  </si>
  <si>
    <t>10694</t>
  </si>
  <si>
    <t>10695</t>
  </si>
  <si>
    <t>10696</t>
  </si>
  <si>
    <t>10699</t>
  </si>
  <si>
    <t>10704</t>
  </si>
  <si>
    <t>10705</t>
  </si>
  <si>
    <t>10708</t>
  </si>
  <si>
    <t>10713</t>
  </si>
  <si>
    <t>10717</t>
  </si>
  <si>
    <t>10719</t>
  </si>
  <si>
    <t>10720</t>
  </si>
  <si>
    <t>10725</t>
  </si>
  <si>
    <t>10734</t>
  </si>
  <si>
    <t>10740</t>
  </si>
  <si>
    <t>10741</t>
  </si>
  <si>
    <t>10745</t>
  </si>
  <si>
    <t>10746</t>
  </si>
  <si>
    <t>10747</t>
  </si>
  <si>
    <t>10754</t>
  </si>
  <si>
    <t>10755</t>
  </si>
  <si>
    <t>10773</t>
  </si>
  <si>
    <t>10774</t>
  </si>
  <si>
    <t>10775</t>
  </si>
  <si>
    <t>10776</t>
  </si>
  <si>
    <t>10777</t>
  </si>
  <si>
    <t>10778</t>
  </si>
  <si>
    <t>10783</t>
  </si>
  <si>
    <t>10785</t>
  </si>
  <si>
    <t>10788</t>
  </si>
  <si>
    <t>10793</t>
  </si>
  <si>
    <t>10802</t>
  </si>
  <si>
    <t>10805</t>
  </si>
  <si>
    <t>10808</t>
  </si>
  <si>
    <t>10809</t>
  </si>
  <si>
    <t>10810</t>
  </si>
  <si>
    <t>10812</t>
  </si>
  <si>
    <t>10813</t>
  </si>
  <si>
    <t>10815</t>
  </si>
  <si>
    <t>10819</t>
  </si>
  <si>
    <t>10820</t>
  </si>
  <si>
    <t>10822</t>
  </si>
  <si>
    <t>10823</t>
  </si>
  <si>
    <t>10824</t>
  </si>
  <si>
    <t>10826</t>
  </si>
  <si>
    <t>10834</t>
  </si>
  <si>
    <t>10835</t>
  </si>
  <si>
    <t>10836</t>
  </si>
  <si>
    <t>10837</t>
  </si>
  <si>
    <t>10838</t>
  </si>
  <si>
    <t>10843</t>
  </si>
  <si>
    <t>10845</t>
  </si>
  <si>
    <t>10850</t>
  </si>
  <si>
    <t>10851</t>
  </si>
  <si>
    <t>10852</t>
  </si>
  <si>
    <t>10863</t>
  </si>
  <si>
    <t>10864</t>
  </si>
  <si>
    <t>10865</t>
  </si>
  <si>
    <t>10876</t>
  </si>
  <si>
    <t>10879</t>
  </si>
  <si>
    <t>10887</t>
  </si>
  <si>
    <t>10895</t>
  </si>
  <si>
    <t>10901</t>
  </si>
  <si>
    <t>10902</t>
  </si>
  <si>
    <t>10903</t>
  </si>
  <si>
    <t>10905</t>
  </si>
  <si>
    <t>10913</t>
  </si>
  <si>
    <t>10915</t>
  </si>
  <si>
    <t>10916</t>
  </si>
  <si>
    <t>10919</t>
  </si>
  <si>
    <t>10927</t>
  </si>
  <si>
    <t>10933</t>
  </si>
  <si>
    <t>10935</t>
  </si>
  <si>
    <t>10938</t>
  </si>
  <si>
    <t>10942</t>
  </si>
  <si>
    <t>10943</t>
  </si>
  <si>
    <t>10944</t>
  </si>
  <si>
    <t>10952</t>
  </si>
  <si>
    <t>10956</t>
  </si>
  <si>
    <t>10958</t>
  </si>
  <si>
    <t>10960</t>
  </si>
  <si>
    <t>10963</t>
  </si>
  <si>
    <t>10965</t>
  </si>
  <si>
    <t>10968</t>
  </si>
  <si>
    <t>10969</t>
  </si>
  <si>
    <t>10971</t>
  </si>
  <si>
    <t>10984</t>
  </si>
  <si>
    <t>10999</t>
  </si>
  <si>
    <t>11000</t>
  </si>
  <si>
    <t>11009</t>
  </si>
  <si>
    <t>11016</t>
  </si>
  <si>
    <t>11019</t>
  </si>
  <si>
    <t>11021</t>
  </si>
  <si>
    <t>11023</t>
  </si>
  <si>
    <t>11030</t>
  </si>
  <si>
    <t>11036</t>
  </si>
  <si>
    <t>11047</t>
  </si>
  <si>
    <t>11048</t>
  </si>
  <si>
    <t>11049</t>
  </si>
  <si>
    <t>11052</t>
  </si>
  <si>
    <t>11053</t>
  </si>
  <si>
    <t>11058</t>
  </si>
  <si>
    <t>11063</t>
  </si>
  <si>
    <t>11064</t>
  </si>
  <si>
    <t>11071</t>
  </si>
  <si>
    <t>11077</t>
  </si>
  <si>
    <t>11080</t>
  </si>
  <si>
    <t>11088</t>
  </si>
  <si>
    <t>11095</t>
  </si>
  <si>
    <t>11099</t>
  </si>
  <si>
    <t>11102</t>
  </si>
  <si>
    <t>11104</t>
  </si>
  <si>
    <t>11113</t>
  </si>
  <si>
    <t>11114</t>
  </si>
  <si>
    <t>11116</t>
  </si>
  <si>
    <t>11123</t>
  </si>
  <si>
    <t>11125</t>
  </si>
  <si>
    <t>11126</t>
  </si>
  <si>
    <t>11128</t>
  </si>
  <si>
    <t>11129</t>
  </si>
  <si>
    <t>11131</t>
  </si>
  <si>
    <t>11140</t>
  </si>
  <si>
    <t>11144</t>
  </si>
  <si>
    <t>11152</t>
  </si>
  <si>
    <t>11153</t>
  </si>
  <si>
    <t>11157</t>
  </si>
  <si>
    <t>11159</t>
  </si>
  <si>
    <t>11162</t>
  </si>
  <si>
    <t>11166</t>
  </si>
  <si>
    <t>11167</t>
  </si>
  <si>
    <t>11171</t>
  </si>
  <si>
    <t>11178</t>
  </si>
  <si>
    <t>11181</t>
  </si>
  <si>
    <t>11183</t>
  </si>
  <si>
    <t>11186</t>
  </si>
  <si>
    <t>11195</t>
  </si>
  <si>
    <t>11196</t>
  </si>
  <si>
    <t>11202</t>
  </si>
  <si>
    <t>11205</t>
  </si>
  <si>
    <t>11208</t>
  </si>
  <si>
    <t>11209</t>
  </si>
  <si>
    <t>11210</t>
  </si>
  <si>
    <t>11213</t>
  </si>
  <si>
    <t>11214</t>
  </si>
  <si>
    <t>11217</t>
  </si>
  <si>
    <t>11218</t>
  </si>
  <si>
    <t>11220</t>
  </si>
  <si>
    <t>11230</t>
  </si>
  <si>
    <t>11231</t>
  </si>
  <si>
    <t>11239</t>
  </si>
  <si>
    <t>11240</t>
  </si>
  <si>
    <t>11243</t>
  </si>
  <si>
    <t>11244</t>
  </si>
  <si>
    <t>11246</t>
  </si>
  <si>
    <t>11251</t>
  </si>
  <si>
    <t>11255</t>
  </si>
  <si>
    <t>11256</t>
  </si>
  <si>
    <t>11258</t>
  </si>
  <si>
    <t>11266</t>
  </si>
  <si>
    <t>11274</t>
  </si>
  <si>
    <t>11275</t>
  </si>
  <si>
    <t>11279</t>
  </si>
  <si>
    <t>11280</t>
  </si>
  <si>
    <t>11281</t>
  </si>
  <si>
    <t>11292</t>
  </si>
  <si>
    <t>11296</t>
  </si>
  <si>
    <t>11302</t>
  </si>
  <si>
    <t>11304</t>
  </si>
  <si>
    <t>11305</t>
  </si>
  <si>
    <t>11310</t>
  </si>
  <si>
    <t>11311</t>
  </si>
  <si>
    <t>11314</t>
  </si>
  <si>
    <t>11318</t>
  </si>
  <si>
    <t>11320</t>
  </si>
  <si>
    <t>11321</t>
  </si>
  <si>
    <t>11324</t>
  </si>
  <si>
    <t>11328</t>
  </si>
  <si>
    <t>11330</t>
  </si>
  <si>
    <t>11336</t>
  </si>
  <si>
    <t>11337</t>
  </si>
  <si>
    <t>11340</t>
  </si>
  <si>
    <t>11341</t>
  </si>
  <si>
    <t>11342</t>
  </si>
  <si>
    <t>11345</t>
  </si>
  <si>
    <t>11346</t>
  </si>
  <si>
    <t>11350</t>
  </si>
  <si>
    <t>11351</t>
  </si>
  <si>
    <t>11352</t>
  </si>
  <si>
    <t>11353</t>
  </si>
  <si>
    <t>11357</t>
  </si>
  <si>
    <t>11358</t>
  </si>
  <si>
    <t>11359</t>
  </si>
  <si>
    <t>11361</t>
  </si>
  <si>
    <t>11363</t>
  </si>
  <si>
    <t>11374</t>
  </si>
  <si>
    <t>11376</t>
  </si>
  <si>
    <t>11378</t>
  </si>
  <si>
    <t>11379</t>
  </si>
  <si>
    <t>11383</t>
  </si>
  <si>
    <t>11385</t>
  </si>
  <si>
    <t>11386</t>
  </si>
  <si>
    <t>11387</t>
  </si>
  <si>
    <t>11390</t>
  </si>
  <si>
    <t>11391</t>
  </si>
  <si>
    <t>11395</t>
  </si>
  <si>
    <t>11396</t>
  </si>
  <si>
    <t>11397</t>
  </si>
  <si>
    <t>11407</t>
  </si>
  <si>
    <t>11413</t>
  </si>
  <si>
    <t>11414</t>
  </si>
  <si>
    <t>11415</t>
  </si>
  <si>
    <t>11418</t>
  </si>
  <si>
    <t>11419</t>
  </si>
  <si>
    <t>11420</t>
  </si>
  <si>
    <t>11423</t>
  </si>
  <si>
    <t>11432</t>
  </si>
  <si>
    <t>11436</t>
  </si>
  <si>
    <t>11438</t>
  </si>
  <si>
    <t>11439</t>
  </si>
  <si>
    <t>11442</t>
  </si>
  <si>
    <t>11444</t>
  </si>
  <si>
    <t>11446</t>
  </si>
  <si>
    <t>11447</t>
  </si>
  <si>
    <t>11449</t>
  </si>
  <si>
    <t>11450</t>
  </si>
  <si>
    <t>11453</t>
  </si>
  <si>
    <t>11457</t>
  </si>
  <si>
    <t>11459</t>
  </si>
  <si>
    <t>11460</t>
  </si>
  <si>
    <t>11461</t>
  </si>
  <si>
    <t>11462</t>
  </si>
  <si>
    <t>11465</t>
  </si>
  <si>
    <t>11466</t>
  </si>
  <si>
    <t>11467</t>
  </si>
  <si>
    <t>11468</t>
  </si>
  <si>
    <t>11473</t>
  </si>
  <si>
    <t>11483</t>
  </si>
  <si>
    <t>11484</t>
  </si>
  <si>
    <t>11488</t>
  </si>
  <si>
    <t>11489</t>
  </si>
  <si>
    <t>11490</t>
  </si>
  <si>
    <t>11492</t>
  </si>
  <si>
    <t>11498</t>
  </si>
  <si>
    <t>11499</t>
  </si>
  <si>
    <t>11502</t>
  </si>
  <si>
    <t>11503</t>
  </si>
  <si>
    <t>11506</t>
  </si>
  <si>
    <t>11509</t>
  </si>
  <si>
    <t>11514</t>
  </si>
  <si>
    <t>11521</t>
  </si>
  <si>
    <t>11526</t>
  </si>
  <si>
    <t>11527</t>
  </si>
  <si>
    <t>11529</t>
  </si>
  <si>
    <t>11531</t>
  </si>
  <si>
    <t>11532</t>
  </si>
  <si>
    <t>11536</t>
  </si>
  <si>
    <t>11537</t>
  </si>
  <si>
    <t>11543</t>
  </si>
  <si>
    <t>11545</t>
  </si>
  <si>
    <t>11547</t>
  </si>
  <si>
    <t>11551</t>
  </si>
  <si>
    <t>11552</t>
  </si>
  <si>
    <t>11554</t>
  </si>
  <si>
    <t>11555</t>
  </si>
  <si>
    <t>11556</t>
  </si>
  <si>
    <t>11557</t>
  </si>
  <si>
    <t>11558</t>
  </si>
  <si>
    <t>11560</t>
  </si>
  <si>
    <t>11563</t>
  </si>
  <si>
    <t>11569</t>
  </si>
  <si>
    <t>11570</t>
  </si>
  <si>
    <t>11573</t>
  </si>
  <si>
    <t>11574</t>
  </si>
  <si>
    <t>11579</t>
  </si>
  <si>
    <t>11580</t>
  </si>
  <si>
    <t>11581</t>
  </si>
  <si>
    <t>11584</t>
  </si>
  <si>
    <t>11585</t>
  </si>
  <si>
    <t>11586</t>
  </si>
  <si>
    <t>11587</t>
  </si>
  <si>
    <t>11589</t>
  </si>
  <si>
    <t>11594</t>
  </si>
  <si>
    <t>11595</t>
  </si>
  <si>
    <t>11600</t>
  </si>
  <si>
    <t>11601</t>
  </si>
  <si>
    <t>11602</t>
  </si>
  <si>
    <t>11603</t>
  </si>
  <si>
    <t>11604</t>
  </si>
  <si>
    <t>11605</t>
  </si>
  <si>
    <t>11608</t>
  </si>
  <si>
    <t>11610</t>
  </si>
  <si>
    <t>11611</t>
  </si>
  <si>
    <t>11612</t>
  </si>
  <si>
    <t>11613</t>
  </si>
  <si>
    <t>11614</t>
  </si>
  <si>
    <t>11619</t>
  </si>
  <si>
    <t>11620</t>
  </si>
  <si>
    <t>11622</t>
  </si>
  <si>
    <t>11626</t>
  </si>
  <si>
    <t>11628</t>
  </si>
  <si>
    <t>11629</t>
  </si>
  <si>
    <t>11631</t>
  </si>
  <si>
    <t>11632</t>
  </si>
  <si>
    <t>11634</t>
  </si>
  <si>
    <t>11635</t>
  </si>
  <si>
    <t>11636</t>
  </si>
  <si>
    <t>11637</t>
  </si>
  <si>
    <t>11638</t>
  </si>
  <si>
    <t>11639</t>
  </si>
  <si>
    <t>11640</t>
  </si>
  <si>
    <t>11642</t>
  </si>
  <si>
    <t>11644</t>
  </si>
  <si>
    <t>11645</t>
  </si>
  <si>
    <t>11646</t>
  </si>
  <si>
    <t>11649</t>
  </si>
  <si>
    <t>11651</t>
  </si>
  <si>
    <t>11653</t>
  </si>
  <si>
    <t>11656</t>
  </si>
  <si>
    <t>11657</t>
  </si>
  <si>
    <t>11658</t>
  </si>
  <si>
    <t>11659</t>
  </si>
  <si>
    <t>11661</t>
  </si>
  <si>
    <t>11662</t>
  </si>
  <si>
    <t>11663</t>
  </si>
  <si>
    <t>11664</t>
  </si>
  <si>
    <t>11668</t>
  </si>
  <si>
    <t>11669</t>
  </si>
  <si>
    <t>11671</t>
  </si>
  <si>
    <t>11672</t>
  </si>
  <si>
    <t>11673</t>
  </si>
  <si>
    <t>11675</t>
  </si>
  <si>
    <t>11676</t>
  </si>
  <si>
    <t>11677</t>
  </si>
  <si>
    <t>11678</t>
  </si>
  <si>
    <t>11679</t>
  </si>
  <si>
    <t>11680</t>
  </si>
  <si>
    <t>11681</t>
  </si>
  <si>
    <t>11682</t>
  </si>
  <si>
    <t>11684</t>
  </si>
  <si>
    <t>11685</t>
  </si>
  <si>
    <t>11686</t>
  </si>
  <si>
    <t>11687</t>
  </si>
  <si>
    <t>11688</t>
  </si>
  <si>
    <t>11689</t>
  </si>
  <si>
    <t>11690</t>
  </si>
  <si>
    <t>11691</t>
  </si>
  <si>
    <t>11692</t>
  </si>
  <si>
    <t>11693</t>
  </si>
  <si>
    <t>11694</t>
  </si>
  <si>
    <t>11695</t>
  </si>
  <si>
    <t>11697</t>
  </si>
  <si>
    <t>11698</t>
  </si>
  <si>
    <t>11699</t>
  </si>
  <si>
    <t>11700</t>
  </si>
  <si>
    <t>11701</t>
  </si>
  <si>
    <t>11702</t>
  </si>
  <si>
    <t>11703</t>
  </si>
  <si>
    <t>11704</t>
  </si>
  <si>
    <t>11705</t>
  </si>
  <si>
    <t>11708</t>
  </si>
  <si>
    <t>11709</t>
  </si>
  <si>
    <t>11712</t>
  </si>
  <si>
    <t>11713</t>
  </si>
  <si>
    <t>11714</t>
  </si>
  <si>
    <t>11716</t>
  </si>
  <si>
    <t>11717</t>
  </si>
  <si>
    <t>11718</t>
  </si>
  <si>
    <t>11719</t>
  </si>
  <si>
    <t>11720</t>
  </si>
  <si>
    <t>11721</t>
  </si>
  <si>
    <t>11722</t>
  </si>
  <si>
    <t>11723</t>
  </si>
  <si>
    <t>11724</t>
  </si>
  <si>
    <t>11725</t>
  </si>
  <si>
    <t>11726</t>
  </si>
  <si>
    <t>11727</t>
  </si>
  <si>
    <t>11728</t>
  </si>
  <si>
    <t>11729</t>
  </si>
  <si>
    <t>11730</t>
  </si>
  <si>
    <t>11732</t>
  </si>
  <si>
    <t>11733</t>
  </si>
  <si>
    <t>11734</t>
  </si>
  <si>
    <t>11736</t>
  </si>
  <si>
    <t>11738</t>
  </si>
  <si>
    <t>11740</t>
  </si>
  <si>
    <t>11741</t>
  </si>
  <si>
    <t>11744</t>
  </si>
  <si>
    <t>11745</t>
  </si>
  <si>
    <t>11746</t>
  </si>
  <si>
    <t>11747</t>
  </si>
  <si>
    <t>11748</t>
  </si>
  <si>
    <t>11749</t>
  </si>
  <si>
    <t>11750</t>
  </si>
  <si>
    <t>11751</t>
  </si>
  <si>
    <t>11753</t>
  </si>
  <si>
    <t>11754</t>
  </si>
  <si>
    <t>11755</t>
  </si>
  <si>
    <t>11756</t>
  </si>
  <si>
    <t>11758</t>
  </si>
  <si>
    <t>11759</t>
  </si>
  <si>
    <t>11760</t>
  </si>
  <si>
    <t>11761</t>
  </si>
  <si>
    <t>11762</t>
  </si>
  <si>
    <t>11763</t>
  </si>
  <si>
    <t>11764</t>
  </si>
  <si>
    <t>11767</t>
  </si>
  <si>
    <t>11768</t>
  </si>
  <si>
    <t>11770</t>
  </si>
  <si>
    <t>11772</t>
  </si>
  <si>
    <t>11773</t>
  </si>
  <si>
    <t>11774</t>
  </si>
  <si>
    <t>11775</t>
  </si>
  <si>
    <t>11776</t>
  </si>
  <si>
    <t>11777</t>
  </si>
  <si>
    <t>11778</t>
  </si>
  <si>
    <t>11779</t>
  </si>
  <si>
    <t>11780</t>
  </si>
  <si>
    <t>11781</t>
  </si>
  <si>
    <t>11782</t>
  </si>
  <si>
    <t>11783</t>
  </si>
  <si>
    <t>11784</t>
  </si>
  <si>
    <t>11785</t>
  </si>
  <si>
    <t>11786</t>
  </si>
  <si>
    <t>11787</t>
  </si>
  <si>
    <t>11788</t>
  </si>
  <si>
    <t>11789</t>
  </si>
  <si>
    <t>11791</t>
  </si>
  <si>
    <t>11792</t>
  </si>
  <si>
    <t>11793</t>
  </si>
  <si>
    <t>11795</t>
  </si>
  <si>
    <t>11796</t>
  </si>
  <si>
    <t>11797</t>
  </si>
  <si>
    <t>11798</t>
  </si>
  <si>
    <t>11799</t>
  </si>
  <si>
    <t>11800</t>
  </si>
  <si>
    <t>11801</t>
  </si>
  <si>
    <t>11802</t>
  </si>
  <si>
    <t>11803</t>
  </si>
  <si>
    <t>11804</t>
  </si>
  <si>
    <t>11805</t>
  </si>
  <si>
    <t>11806</t>
  </si>
  <si>
    <t>11807</t>
  </si>
  <si>
    <t>11808</t>
  </si>
  <si>
    <t>11810</t>
  </si>
  <si>
    <t>11811</t>
  </si>
  <si>
    <t>11813</t>
  </si>
  <si>
    <t>11814</t>
  </si>
  <si>
    <t>11815</t>
  </si>
  <si>
    <t>11816</t>
  </si>
  <si>
    <t>11817</t>
  </si>
  <si>
    <t>11819</t>
  </si>
  <si>
    <t>11820</t>
  </si>
  <si>
    <t>11822</t>
  </si>
  <si>
    <t>11824</t>
  </si>
  <si>
    <t>11826</t>
  </si>
  <si>
    <t>11827</t>
  </si>
  <si>
    <t>11828</t>
  </si>
  <si>
    <t>11829</t>
  </si>
  <si>
    <t>11831</t>
  </si>
  <si>
    <t>11833</t>
  </si>
  <si>
    <t>11834</t>
  </si>
  <si>
    <t>11835</t>
  </si>
  <si>
    <t>11836</t>
  </si>
  <si>
    <t>11837</t>
  </si>
  <si>
    <t>11838</t>
  </si>
  <si>
    <t>11839</t>
  </si>
  <si>
    <t>11840</t>
  </si>
  <si>
    <t>11841</t>
  </si>
  <si>
    <t>11842</t>
  </si>
  <si>
    <t>11843</t>
  </si>
  <si>
    <t>11847</t>
  </si>
  <si>
    <t>11848</t>
  </si>
  <si>
    <t>11849</t>
  </si>
  <si>
    <t>11850</t>
  </si>
  <si>
    <t>11852</t>
  </si>
  <si>
    <t>11853</t>
  </si>
  <si>
    <t>11854</t>
  </si>
  <si>
    <t>11855</t>
  </si>
  <si>
    <t>11856</t>
  </si>
  <si>
    <t>11857</t>
  </si>
  <si>
    <t>11858</t>
  </si>
  <si>
    <t>11859</t>
  </si>
  <si>
    <t>11860</t>
  </si>
  <si>
    <t>11861</t>
  </si>
  <si>
    <t>11862</t>
  </si>
  <si>
    <t>11863</t>
  </si>
  <si>
    <t>11864</t>
  </si>
  <si>
    <t>11865</t>
  </si>
  <si>
    <t>11866</t>
  </si>
  <si>
    <t>11867</t>
  </si>
  <si>
    <t>11868</t>
  </si>
  <si>
    <t>11869</t>
  </si>
  <si>
    <t>11870</t>
  </si>
  <si>
    <t>11871</t>
  </si>
  <si>
    <t>11872</t>
  </si>
  <si>
    <t>11873</t>
  </si>
  <si>
    <t>11874</t>
  </si>
  <si>
    <t>11877</t>
  </si>
  <si>
    <t>11878</t>
  </si>
  <si>
    <t>11879</t>
  </si>
  <si>
    <t>11881</t>
  </si>
  <si>
    <t>11882</t>
  </si>
  <si>
    <t>11883</t>
  </si>
  <si>
    <t>11884</t>
  </si>
  <si>
    <t>11885</t>
  </si>
  <si>
    <t>11886</t>
  </si>
  <si>
    <t>11887</t>
  </si>
  <si>
    <t>11888</t>
  </si>
  <si>
    <t>11889</t>
  </si>
  <si>
    <t>11891</t>
  </si>
  <si>
    <t>11892</t>
  </si>
  <si>
    <t>11894</t>
  </si>
  <si>
    <t>11895</t>
  </si>
  <si>
    <t>11896</t>
  </si>
  <si>
    <t>11897</t>
  </si>
  <si>
    <t>11898</t>
  </si>
  <si>
    <t>11899</t>
  </si>
  <si>
    <t>11900</t>
  </si>
  <si>
    <t>11902</t>
  </si>
  <si>
    <t>11904</t>
  </si>
  <si>
    <t>11905</t>
  </si>
  <si>
    <t>11906</t>
  </si>
  <si>
    <t>11907</t>
  </si>
  <si>
    <t>11908</t>
  </si>
  <si>
    <t>11909</t>
  </si>
  <si>
    <t>11911</t>
  </si>
  <si>
    <t>11912</t>
  </si>
  <si>
    <t>11913</t>
  </si>
  <si>
    <t>11914</t>
  </si>
  <si>
    <t>11915</t>
  </si>
  <si>
    <t>11916</t>
  </si>
  <si>
    <t>11917</t>
  </si>
  <si>
    <t>11918</t>
  </si>
  <si>
    <t>11919</t>
  </si>
  <si>
    <t>11922</t>
  </si>
  <si>
    <t>11923</t>
  </si>
  <si>
    <t>11924</t>
  </si>
  <si>
    <t>11925</t>
  </si>
  <si>
    <t>11926</t>
  </si>
  <si>
    <t>11928</t>
  </si>
  <si>
    <t>11929</t>
  </si>
  <si>
    <t>11931</t>
  </si>
  <si>
    <t>11932</t>
  </si>
  <si>
    <t>11933</t>
  </si>
  <si>
    <t>11934</t>
  </si>
  <si>
    <t>11935</t>
  </si>
  <si>
    <t>11936</t>
  </si>
  <si>
    <t>11937</t>
  </si>
  <si>
    <t>11938</t>
  </si>
  <si>
    <t>11942</t>
  </si>
  <si>
    <t>11943</t>
  </si>
  <si>
    <t>11944</t>
  </si>
  <si>
    <t>11945</t>
  </si>
  <si>
    <t>11946</t>
  </si>
  <si>
    <t>11947</t>
  </si>
  <si>
    <t>11948</t>
  </si>
  <si>
    <t>11949</t>
  </si>
  <si>
    <t>11950</t>
  </si>
  <si>
    <t>11951</t>
  </si>
  <si>
    <t>11952</t>
  </si>
  <si>
    <t>11953</t>
  </si>
  <si>
    <t>11954</t>
  </si>
  <si>
    <t>11955</t>
  </si>
  <si>
    <t>11956</t>
  </si>
  <si>
    <t>11959</t>
  </si>
  <si>
    <t>11960</t>
  </si>
  <si>
    <t>11961</t>
  </si>
  <si>
    <t>11962</t>
  </si>
  <si>
    <t>11963</t>
  </si>
  <si>
    <t>11964</t>
  </si>
  <si>
    <t>11966</t>
  </si>
  <si>
    <t>11967</t>
  </si>
  <si>
    <t>11969</t>
  </si>
  <si>
    <t>11970</t>
  </si>
  <si>
    <t>11971</t>
  </si>
  <si>
    <t>11972</t>
  </si>
  <si>
    <t>11973</t>
  </si>
  <si>
    <t>11974</t>
  </si>
  <si>
    <t>11975</t>
  </si>
  <si>
    <t>11976</t>
  </si>
  <si>
    <t>11977</t>
  </si>
  <si>
    <t>11978</t>
  </si>
  <si>
    <t>11979</t>
  </si>
  <si>
    <t>11980</t>
  </si>
  <si>
    <t>11981</t>
  </si>
  <si>
    <t>11982</t>
  </si>
  <si>
    <t>11983</t>
  </si>
  <si>
    <t>11984</t>
  </si>
  <si>
    <t>11985</t>
  </si>
  <si>
    <t>11986</t>
  </si>
  <si>
    <t>11987</t>
  </si>
  <si>
    <t>11988</t>
  </si>
  <si>
    <t>11989</t>
  </si>
  <si>
    <t>11990</t>
  </si>
  <si>
    <t>11991</t>
  </si>
  <si>
    <t>11992</t>
  </si>
  <si>
    <t>11993</t>
  </si>
  <si>
    <t>11995</t>
  </si>
  <si>
    <t>11996</t>
  </si>
  <si>
    <t>11997</t>
  </si>
  <si>
    <t>11999</t>
  </si>
  <si>
    <t>12000</t>
  </si>
  <si>
    <t>12001</t>
  </si>
  <si>
    <t>12002</t>
  </si>
  <si>
    <t>12003</t>
  </si>
  <si>
    <t>12004</t>
  </si>
  <si>
    <t>12005</t>
  </si>
  <si>
    <t>12007</t>
  </si>
  <si>
    <t>12008</t>
  </si>
  <si>
    <t>12010</t>
  </si>
  <si>
    <t>12011</t>
  </si>
  <si>
    <t>12012</t>
  </si>
  <si>
    <t>12013</t>
  </si>
  <si>
    <t>12014</t>
  </si>
  <si>
    <t>12016</t>
  </si>
  <si>
    <t>12017</t>
  </si>
  <si>
    <t>12018</t>
  </si>
  <si>
    <t>12021</t>
  </si>
  <si>
    <t>12022</t>
  </si>
  <si>
    <t>12023</t>
  </si>
  <si>
    <t>12025</t>
  </si>
  <si>
    <t>12027</t>
  </si>
  <si>
    <t>12028</t>
  </si>
  <si>
    <t>10000</t>
  </si>
  <si>
    <t>10001</t>
  </si>
  <si>
    <t>10003</t>
  </si>
  <si>
    <t>10004</t>
  </si>
  <si>
    <t>10043</t>
  </si>
  <si>
    <t>10084</t>
  </si>
  <si>
    <t>10118</t>
  </si>
  <si>
    <t>10209</t>
  </si>
  <si>
    <t>10261</t>
  </si>
  <si>
    <t>10263</t>
  </si>
  <si>
    <t>10308</t>
  </si>
  <si>
    <t>10310</t>
  </si>
  <si>
    <t>10361</t>
  </si>
  <si>
    <t>10374</t>
  </si>
  <si>
    <t>10386</t>
  </si>
  <si>
    <t>10489</t>
  </si>
  <si>
    <t>10536</t>
  </si>
  <si>
    <t>10547</t>
  </si>
  <si>
    <t>10559</t>
  </si>
  <si>
    <t>10625</t>
  </si>
  <si>
    <t>10631</t>
  </si>
  <si>
    <t>10634</t>
  </si>
  <si>
    <t>10636</t>
  </si>
  <si>
    <t>10660</t>
  </si>
  <si>
    <t>10662</t>
  </si>
  <si>
    <t>10832</t>
  </si>
  <si>
    <t>10881</t>
  </si>
  <si>
    <t>10889</t>
  </si>
  <si>
    <t>10926</t>
  </si>
  <si>
    <t>10981</t>
  </si>
  <si>
    <t>10994</t>
  </si>
  <si>
    <t>11291</t>
  </si>
  <si>
    <t>11334</t>
  </si>
  <si>
    <t>11401</t>
  </si>
  <si>
    <t>11456</t>
  </si>
  <si>
    <t>11463</t>
  </si>
  <si>
    <t>11497</t>
  </si>
  <si>
    <t>11520</t>
  </si>
  <si>
    <t>11530</t>
  </si>
  <si>
    <t>11544</t>
  </si>
  <si>
    <t>11565</t>
  </si>
  <si>
    <t>11567</t>
  </si>
  <si>
    <t>11625</t>
  </si>
  <si>
    <t>11647</t>
  </si>
  <si>
    <t>11670</t>
  </si>
  <si>
    <t>11735</t>
  </si>
  <si>
    <t>11737</t>
  </si>
  <si>
    <t>11742</t>
  </si>
  <si>
    <t>11743</t>
  </si>
  <si>
    <t>11757</t>
  </si>
  <si>
    <t>11818</t>
  </si>
  <si>
    <t>11890</t>
  </si>
  <si>
    <t>11941</t>
  </si>
  <si>
    <t>11965</t>
  </si>
  <si>
    <t>11994</t>
  </si>
  <si>
    <t>11998</t>
  </si>
  <si>
    <t>15/16 Spend or Annual Contract Cost</t>
  </si>
  <si>
    <t>Internal Contract No.</t>
  </si>
  <si>
    <t>Used as the basic template for the Register sheet</t>
  </si>
  <si>
    <t>Sheet originally saved as F:\Procurement\Contracts\REPORTS\BLPD Contract register 21.8.14.xls</t>
  </si>
  <si>
    <t>Report 2014</t>
  </si>
  <si>
    <t>Column E lists the CPV Codes and is the reference for the Lookup command which auotfills the codes into column P of the Register sheet once a sub category has been selected</t>
  </si>
  <si>
    <t>Column D lists all of the subcategories with the matching category number included. This column is the reference for the pick-list displayed in the Sub Category column (O) of the Register sheet</t>
  </si>
  <si>
    <t>Column A lists the categories with a number added. This column is the reference for the pick-list displayed in the Category column (N) of the Register sheet</t>
  </si>
  <si>
    <t>It is noted that this user guide is dated 2011 and was saved to our folder in 2014, so may not have the most uptodate category list used on the Bluelight database</t>
  </si>
  <si>
    <t>Columns B, C and E list the categories, sub-categories and CPV Codes taken from F:\Procurement\BLPD Info\Manuals\BLPD user guide Adding a contract.pdf Appendix 1</t>
  </si>
  <si>
    <t>Data</t>
  </si>
  <si>
    <t>Column D is useful to show the breakdown of spending when more than one product or service is from the same supplier.</t>
  </si>
  <si>
    <t>Column D is the 15/16 spend from the HWFRS Contracts Log (SNAPSHOT 16062016).xls and the annual contract cost from the ICT_ HWFRS-WFRS-Contracts 2016-001.xls</t>
  </si>
  <si>
    <t>Column C is the Title of the contract. Currently this is populated with descriptions of products or services taken from the following 2 sources:
F:\Procurement\Contracts Register 2016\Spending Data by Area\HWFRS Contracts Log (SNAPSHOT 16062016).xls
F:\Procurement\Contracts Register 2016\Spending Data by Area\ICT_ HWFRS-WFRS-Contracts 2016-001.xls</t>
  </si>
  <si>
    <t>Column B is the internal contract number I have assigned. Where there is only one contract (product type) for the supplier, this number is as the supplier number, where there is more than one, letters are given after each (10016-A)</t>
  </si>
  <si>
    <t>The main financial data included in this sheet is taken from F:\Procurement\Contracts Register 2016\Spreadsheet Reports from Accounts\Spend By Supplier By Year.xls
This was a report generated directly from our T1 accounting programme by Steve Nash on 20/10/2016</t>
  </si>
  <si>
    <t>Additional columns have been added to the 2014 report template and may not all be needed for entry onto the Bluelight database, but allow us to use the same sheet for internal review</t>
  </si>
  <si>
    <t>Register</t>
  </si>
  <si>
    <t>Notes</t>
  </si>
  <si>
    <t>Sheet</t>
  </si>
  <si>
    <t>T O'Neill</t>
  </si>
  <si>
    <t>Spreadsheet created and note sheet added</t>
  </si>
  <si>
    <t>Edited by</t>
  </si>
  <si>
    <t>Details</t>
  </si>
  <si>
    <t>Date</t>
  </si>
  <si>
    <t>Notes and References for the Contract Register 2016</t>
  </si>
  <si>
    <t>Register - Sum of individual product spends included in Column D, repeated spend data removed from Columns G,H,I</t>
  </si>
  <si>
    <t>Where more than one product or service is from the same supplier, the total supplier spend (from Accounts) is included in a row formatted as grey. Directly below this, rows have been added to show the breakdown of spending. The sum of the breakdown given is included in column D of the grey supplier total line for comparison with the value from Accounts.</t>
  </si>
  <si>
    <t>Where there is more than one product or service from the same supplier, Columns G,H and I are currently blank in the breakdown rows and will need to be completed.</t>
  </si>
  <si>
    <t>Corporate Comms</t>
  </si>
  <si>
    <t>HR</t>
  </si>
  <si>
    <t>Ops Log</t>
  </si>
  <si>
    <t>Ops FC</t>
  </si>
  <si>
    <t>Data Received and Included</t>
  </si>
  <si>
    <t>Department</t>
  </si>
  <si>
    <t>No</t>
  </si>
  <si>
    <t>YES</t>
  </si>
  <si>
    <t>Phoenix system and licence (station / incident modelling software)</t>
  </si>
  <si>
    <t>Future Spend Planned?</t>
  </si>
  <si>
    <t>Future Spend</t>
  </si>
  <si>
    <t>Yes</t>
  </si>
  <si>
    <t>Under Review</t>
  </si>
  <si>
    <t>Assumed IT and Ops Log data removed awaiting reviewed lists from depts. Inserted new Column E with dataset in Data sheet column G</t>
  </si>
  <si>
    <t>Column G lists the choices for Future Spend Planned, Column E of the Register Sheet</t>
  </si>
  <si>
    <t>Columns F,G,H,I and J are copied directly from this report spreadsheet. (The spend figures are exclusive of VAT)</t>
  </si>
  <si>
    <t>Mosaic Licence Fee (socio-economic data)</t>
  </si>
  <si>
    <t>Wyre Forest modelling</t>
  </si>
  <si>
    <t>After the Fire Surveys</t>
  </si>
  <si>
    <t>Town Planning Services</t>
  </si>
  <si>
    <t>IT</t>
  </si>
  <si>
    <t>HR &amp; D</t>
  </si>
  <si>
    <t>Leadership &amp; Management qualifications</t>
  </si>
  <si>
    <t>Professional subscription</t>
  </si>
  <si>
    <t>Payroll training</t>
  </si>
  <si>
    <t>Childcare vouchers (overall cost to FRA about)</t>
  </si>
  <si>
    <t>HR&amp;D</t>
  </si>
  <si>
    <t>Agency provider</t>
  </si>
  <si>
    <t>Ill health retirement specialist consultation</t>
  </si>
  <si>
    <t>Development programme</t>
  </si>
  <si>
    <t>Central pensions advisor</t>
  </si>
  <si>
    <t>Provider of fitness tests</t>
  </si>
  <si>
    <t>Safety glasses</t>
  </si>
  <si>
    <t>Employment law specialist</t>
  </si>
  <si>
    <t>Payroll Services</t>
  </si>
  <si>
    <t>E-Recruitment service</t>
  </si>
  <si>
    <t>Payroll, pensions, Job evaluation service</t>
  </si>
  <si>
    <t>Eye sight tests</t>
  </si>
  <si>
    <t>Colour vision testing</t>
  </si>
  <si>
    <t>Regional  conference</t>
  </si>
  <si>
    <t>Catering for HR Regional Meetings</t>
  </si>
  <si>
    <t>General Health &amp; Wellbeing</t>
  </si>
  <si>
    <t>Cateen Supplies for Meetings</t>
  </si>
  <si>
    <t>Leadership Training/Development Programme</t>
  </si>
  <si>
    <t xml:space="preserve">Job evaluation training </t>
  </si>
  <si>
    <t>Legal Fees - External</t>
  </si>
  <si>
    <t>Temp Staff Costs</t>
  </si>
  <si>
    <t>Training</t>
  </si>
  <si>
    <t>Medical Counselling</t>
  </si>
  <si>
    <t>Staff Advertising</t>
  </si>
  <si>
    <t>HRM Professional</t>
  </si>
  <si>
    <t>OH provider</t>
  </si>
  <si>
    <t>Entered</t>
  </si>
  <si>
    <t>9 - Health Care, Medical &amp; Recreational Goods/Services</t>
  </si>
  <si>
    <t>6 - Clothing, Footwear, PPE and Accessories</t>
  </si>
  <si>
    <t>Counselling service</t>
  </si>
  <si>
    <t>Chemdata Hazmat database</t>
  </si>
  <si>
    <t>No longer trading - Fireplan now sold by 3TC</t>
  </si>
  <si>
    <t>Compass - Property Gazetteer</t>
  </si>
  <si>
    <t>Maintenance contract - Annual (Now owned by Telent)</t>
  </si>
  <si>
    <t>10039-A</t>
  </si>
  <si>
    <t>10039-B</t>
  </si>
  <si>
    <t>IRS Tables/IRS Link/OPUS Reports</t>
  </si>
  <si>
    <t>FirePlan</t>
  </si>
  <si>
    <t xml:space="preserve"> IP CLEAR WAN Communications network</t>
  </si>
  <si>
    <t>EISEC (999 Geographical Location Service)</t>
  </si>
  <si>
    <t>BT One Bill call charges</t>
  </si>
  <si>
    <t>Crash software</t>
  </si>
  <si>
    <t>MapInfo Mapping</t>
  </si>
  <si>
    <t>CMS Management/Hydra database (MDTs)</t>
  </si>
  <si>
    <t>Telephone Rentals</t>
  </si>
  <si>
    <t>10311-A</t>
  </si>
  <si>
    <t>10311-B</t>
  </si>
  <si>
    <t>10311-C</t>
  </si>
  <si>
    <t>10311-D</t>
  </si>
  <si>
    <t>ADSL broadband</t>
  </si>
  <si>
    <t>Telephone lines, PBX rental</t>
  </si>
  <si>
    <t>Call Analysis software</t>
  </si>
  <si>
    <t>Call charges</t>
  </si>
  <si>
    <t>10311-E</t>
  </si>
  <si>
    <t>10346-A</t>
  </si>
  <si>
    <t>10346-B</t>
  </si>
  <si>
    <t>Internet Access</t>
  </si>
  <si>
    <t>DR site &amp; Droitwich</t>
  </si>
  <si>
    <t>10376-A</t>
  </si>
  <si>
    <t>10376-B</t>
  </si>
  <si>
    <t>10376-C</t>
  </si>
  <si>
    <t>Roaming mobiles</t>
  </si>
  <si>
    <t>MDTs</t>
  </si>
  <si>
    <t>Manx Usage  - Appliance mobiles (Forecast £750 per month)</t>
  </si>
  <si>
    <t>Midshire Photocopier lease</t>
  </si>
  <si>
    <t>10427-A</t>
  </si>
  <si>
    <t>10427-B</t>
  </si>
  <si>
    <t>Virtulization environment</t>
  </si>
  <si>
    <t>Citrix environment</t>
  </si>
  <si>
    <t>Radio licence</t>
  </si>
  <si>
    <t>10448-A</t>
  </si>
  <si>
    <t>10448-B</t>
  </si>
  <si>
    <t>10448-C</t>
  </si>
  <si>
    <t>Redkite IPDS</t>
  </si>
  <si>
    <t>Redkite EMS</t>
  </si>
  <si>
    <t>Redkite tracker software</t>
  </si>
  <si>
    <t>10455-A</t>
  </si>
  <si>
    <t>10455-B</t>
  </si>
  <si>
    <t>10455-C</t>
  </si>
  <si>
    <t>10455-D</t>
  </si>
  <si>
    <t>Virus control &amp; AntiSpam</t>
  </si>
  <si>
    <t>Microsoft licensing</t>
  </si>
  <si>
    <t>Microsoft Trueups</t>
  </si>
  <si>
    <t>Backup software</t>
  </si>
  <si>
    <t>11 - IT, Radio &amp; Telecoms Goods/Services</t>
  </si>
  <si>
    <t>Advanced firewall</t>
  </si>
  <si>
    <t>Alternate DR internet access</t>
  </si>
  <si>
    <t>Corporate mobiles</t>
  </si>
  <si>
    <t>Officer pagers</t>
  </si>
  <si>
    <t>Fleet Engine maintenance &amp; reporting</t>
  </si>
  <si>
    <t>Fleet Engine management system</t>
  </si>
  <si>
    <t>Finance system</t>
  </si>
  <si>
    <t>Finance</t>
  </si>
  <si>
    <t>10713-A</t>
  </si>
  <si>
    <t>10713-B</t>
  </si>
  <si>
    <t>10713-C</t>
  </si>
  <si>
    <t>Fire Control SMS service/Virtual Paging (Text Alert)</t>
  </si>
  <si>
    <t>USAR Paging</t>
  </si>
  <si>
    <t>12 - IT, Radio &amp; Telecoms Goods/Services</t>
  </si>
  <si>
    <t>Fire control headsets</t>
  </si>
  <si>
    <t>CRM maximizer</t>
  </si>
  <si>
    <t>10958-A</t>
  </si>
  <si>
    <t>10958-B</t>
  </si>
  <si>
    <t>10958-C</t>
  </si>
  <si>
    <t>HFSC - Cfrmis mobile</t>
  </si>
  <si>
    <t>Fire safety - Cfrmis</t>
  </si>
  <si>
    <t>Fleet management Tranman 7</t>
  </si>
  <si>
    <t>Rota, payroll &amp; availability</t>
  </si>
  <si>
    <t>11328-A</t>
  </si>
  <si>
    <t>11328-B</t>
  </si>
  <si>
    <t>SAN-I/B</t>
  </si>
  <si>
    <t>Control link</t>
  </si>
  <si>
    <t>PA systems, Worcester, Kidderminster, Redditch, Malvern, Hereford, Evesham, Bromsgrove &amp; Droitwich</t>
  </si>
  <si>
    <t>Efax server</t>
  </si>
  <si>
    <t>11498-A</t>
  </si>
  <si>
    <t>11498-B</t>
  </si>
  <si>
    <t>Hardware support, SEE cabinets, PIU etc</t>
  </si>
  <si>
    <t>Maintenance contract - Annual (Previously Arqiva)</t>
  </si>
  <si>
    <t>XVR - Virtual reality training</t>
  </si>
  <si>
    <t>Switch hardware support</t>
  </si>
  <si>
    <t>Legal service - CMIS</t>
  </si>
  <si>
    <t>Mobilising - C&amp;C software</t>
  </si>
  <si>
    <t>Web Hosting</t>
  </si>
  <si>
    <t>HR.Net HR System maintenance (now ADP)</t>
  </si>
  <si>
    <t>10618-A</t>
  </si>
  <si>
    <t>10618-B</t>
  </si>
  <si>
    <t>10618-C</t>
  </si>
  <si>
    <t>Vodafone a/c 601647696/1 Usage</t>
  </si>
  <si>
    <t>Vodafone a/c 601647696/3 Smartphone Usage</t>
  </si>
  <si>
    <t>EE a/c 13382894 Usage (Forecast £550 per month)</t>
  </si>
  <si>
    <t>INTEL</t>
  </si>
  <si>
    <t>Paper &amp; Ink Cartridges for A0 printer</t>
  </si>
  <si>
    <t>Ops Policy</t>
  </si>
  <si>
    <t>FRS Contribution to NOG</t>
  </si>
  <si>
    <t xml:space="preserve">Ops Policy </t>
  </si>
  <si>
    <t xml:space="preserve">EP Magazine </t>
  </si>
  <si>
    <t>MDT Thermal Printers</t>
  </si>
  <si>
    <t>Misc parts for MDT installs</t>
  </si>
  <si>
    <t>Reference Book Supplier</t>
  </si>
  <si>
    <t xml:space="preserve">Misc parts for MDT installs </t>
  </si>
  <si>
    <t>Service of A1 Printer</t>
  </si>
  <si>
    <t xml:space="preserve">IT hold budget </t>
  </si>
  <si>
    <t>Resilience Conference</t>
  </si>
  <si>
    <t>NRE Licence</t>
  </si>
  <si>
    <t>PSN penetration testing</t>
  </si>
  <si>
    <t xml:space="preserve">HMEPO - CPD Training </t>
  </si>
  <si>
    <t>Hotel Accomodation</t>
  </si>
  <si>
    <t>Toughbook repair</t>
  </si>
  <si>
    <t>Printing</t>
  </si>
  <si>
    <t>10631-A</t>
  </si>
  <si>
    <t>10631-B</t>
  </si>
  <si>
    <t xml:space="preserve">Section 13 response for Ops Incidents </t>
  </si>
  <si>
    <t>12 - Police/Fire Specific Goods/Services</t>
  </si>
  <si>
    <t>10096-A</t>
  </si>
  <si>
    <t>10096-B</t>
  </si>
  <si>
    <t>10096-C</t>
  </si>
  <si>
    <t>10436-A</t>
  </si>
  <si>
    <t>10436-B</t>
  </si>
  <si>
    <t>Department Responsible</t>
  </si>
  <si>
    <t>Contract Reference Number</t>
  </si>
  <si>
    <t>Title of Contract</t>
  </si>
  <si>
    <t>Estimated Annual Spend (£)</t>
  </si>
  <si>
    <t>Procurement Process</t>
  </si>
  <si>
    <t>Collaboration</t>
  </si>
  <si>
    <t>Added copy of main register sheet (with data incl to date), sorted by value 2015-2016, with Home Office Headings</t>
  </si>
  <si>
    <t>Row added at top with headings to match those required for CFOA spreadsheet</t>
  </si>
  <si>
    <t>Columns rearranged to match order of CFOA sheet and any missing columns added</t>
  </si>
  <si>
    <t>Level 2 - Subcategory</t>
  </si>
  <si>
    <t>Contract or Pipeline?</t>
  </si>
  <si>
    <t>Primary Contact Details (Name, Email, Phone)</t>
  </si>
  <si>
    <t>Brief Description of Goods / Services inc scope and quantities (i.e. including maintenance)</t>
  </si>
  <si>
    <t>Review Dates</t>
  </si>
  <si>
    <t>Comments</t>
  </si>
  <si>
    <t>Community Risk</t>
  </si>
  <si>
    <t>Photography - YFA Passout Parade</t>
  </si>
  <si>
    <t>Portable toilet hire for events</t>
  </si>
  <si>
    <t>Oil filled radiators</t>
  </si>
  <si>
    <t>Awards - YFA Passout Parade</t>
  </si>
  <si>
    <t>YFA</t>
  </si>
  <si>
    <t>YFA badges</t>
  </si>
  <si>
    <t>Volunteer database yearly licence</t>
  </si>
  <si>
    <t>Blood make up for events</t>
  </si>
  <si>
    <t>Marquees</t>
  </si>
  <si>
    <t>Equipment for events</t>
  </si>
  <si>
    <t>Catering for meetings/events</t>
  </si>
  <si>
    <t>11755-A</t>
  </si>
  <si>
    <t>11755-B</t>
  </si>
  <si>
    <t>11077-A</t>
  </si>
  <si>
    <t>11077-B</t>
  </si>
  <si>
    <t>Signers for HFSCs</t>
  </si>
  <si>
    <t>Tablets &amp; cases</t>
  </si>
  <si>
    <t>Subscription</t>
  </si>
  <si>
    <t>YFA uniform</t>
  </si>
  <si>
    <t>Chair hire for events</t>
  </si>
  <si>
    <t>Printing of literature</t>
  </si>
  <si>
    <t>Smoke cannisters for smoke tents</t>
  </si>
  <si>
    <t xml:space="preserve">Tools </t>
  </si>
  <si>
    <t>YFA passout parade - printing</t>
  </si>
  <si>
    <t>Mountain training - YFA</t>
  </si>
  <si>
    <t>Service postage</t>
  </si>
  <si>
    <t>Volunteer gloves</t>
  </si>
  <si>
    <t>Vehicle hire</t>
  </si>
  <si>
    <t>Accommodation for staff for meetings/conferences</t>
  </si>
  <si>
    <t>11904-A</t>
  </si>
  <si>
    <t>11904-B</t>
  </si>
  <si>
    <t>Specialist IT training</t>
  </si>
  <si>
    <t>Clinical governance</t>
  </si>
  <si>
    <t>Tools</t>
  </si>
  <si>
    <t>Arson proof letterboxes</t>
  </si>
  <si>
    <t>Smoke alarms</t>
  </si>
  <si>
    <t>Dementia training for staff</t>
  </si>
  <si>
    <t>Fire retardant blankets</t>
  </si>
  <si>
    <t>10631-C</t>
  </si>
  <si>
    <t xml:space="preserve">Corporate Comms </t>
  </si>
  <si>
    <t>10102-A</t>
  </si>
  <si>
    <t>10102-B</t>
  </si>
  <si>
    <t>Equipment</t>
  </si>
  <si>
    <t>10300-A</t>
  </si>
  <si>
    <t>10300-B</t>
  </si>
  <si>
    <t xml:space="preserve">Advertising </t>
  </si>
  <si>
    <t>10415-A</t>
  </si>
  <si>
    <t>10415-B</t>
  </si>
  <si>
    <t xml:space="preserve">Consultation </t>
  </si>
  <si>
    <t>10435-A</t>
  </si>
  <si>
    <t>10435-B</t>
  </si>
  <si>
    <t xml:space="preserve">Printing </t>
  </si>
  <si>
    <t>10952-A</t>
  </si>
  <si>
    <t>10952-B</t>
  </si>
  <si>
    <t xml:space="preserve">Exhibition /Merchandise </t>
  </si>
  <si>
    <t>11321-A</t>
  </si>
  <si>
    <t>11321-B</t>
  </si>
  <si>
    <t>11386-A</t>
  </si>
  <si>
    <t>11386-B</t>
  </si>
  <si>
    <t>11387-A</t>
  </si>
  <si>
    <t>11387-B</t>
  </si>
  <si>
    <t xml:space="preserve">Digital Print </t>
  </si>
  <si>
    <t xml:space="preserve">Photography </t>
  </si>
  <si>
    <t>8 - Graphic, Photographic &amp; Audio Visual Goods/Services</t>
  </si>
  <si>
    <t>Photography</t>
  </si>
  <si>
    <t xml:space="preserve">Video </t>
  </si>
  <si>
    <t xml:space="preserve">Training </t>
  </si>
  <si>
    <t>11976-A</t>
  </si>
  <si>
    <t>11976-B</t>
  </si>
  <si>
    <t xml:space="preserve">photography </t>
  </si>
  <si>
    <t xml:space="preserve">Google analytics course </t>
  </si>
  <si>
    <t>10118-A</t>
  </si>
  <si>
    <t>10118-B</t>
  </si>
  <si>
    <t xml:space="preserve">Room hire </t>
  </si>
  <si>
    <t xml:space="preserve">Finance </t>
  </si>
  <si>
    <t>Profession Fees. Finance standards</t>
  </si>
  <si>
    <t xml:space="preserve">Cheque Printing </t>
  </si>
  <si>
    <t>Vehicle lease Hire</t>
  </si>
  <si>
    <t>10705-A</t>
  </si>
  <si>
    <t>10705-B</t>
  </si>
  <si>
    <t>Lease Hire</t>
  </si>
  <si>
    <t>Taxation advice</t>
  </si>
  <si>
    <t>yes</t>
  </si>
  <si>
    <t>Payment solutions</t>
  </si>
  <si>
    <t>External Audit Fee</t>
  </si>
  <si>
    <t>Setting up Place Partnership</t>
  </si>
  <si>
    <t>Industrial Action Fall back Sites</t>
  </si>
  <si>
    <t>no</t>
  </si>
  <si>
    <t>10000-A</t>
  </si>
  <si>
    <t>10000-B</t>
  </si>
  <si>
    <t>Treasury Management</t>
  </si>
  <si>
    <t>Internal Audit Service</t>
  </si>
  <si>
    <t>External Audit</t>
  </si>
  <si>
    <t>Pension Scheme Valuations</t>
  </si>
  <si>
    <t>10631-D</t>
  </si>
  <si>
    <t>Lease Bromsgrove Fire Station</t>
  </si>
  <si>
    <t>10007-A</t>
  </si>
  <si>
    <t>10007-B</t>
  </si>
  <si>
    <t>Hazmat 2016 Conference - Used ths year 2016 - 2017</t>
  </si>
  <si>
    <t>Fire Extinguishers - Not used for 1 year</t>
  </si>
  <si>
    <t>ALP Training - Not used for 3 years</t>
  </si>
  <si>
    <t>Boat Repair Course - Not used for 1 year</t>
  </si>
  <si>
    <t>Nitrogen Cylinders - Not used for 3 years</t>
  </si>
  <si>
    <t>Provisions for TC - Tea, Coffee, Milk etc</t>
  </si>
  <si>
    <t>Law, Evidence, Procedure &amp; Best Practice Courses - Not used for a year</t>
  </si>
  <si>
    <t xml:space="preserve">OSBoards for burning at Defford - Not used for 2 years </t>
  </si>
  <si>
    <t>Pedestrian Control Barrier - Service Rescue Challenge</t>
  </si>
  <si>
    <t>Lead Auditor Courses</t>
  </si>
  <si>
    <t>Incident Command Conference</t>
  </si>
  <si>
    <t>10117-A</t>
  </si>
  <si>
    <t>10117-B</t>
  </si>
  <si>
    <t>10071-A</t>
  </si>
  <si>
    <t>10071-B</t>
  </si>
  <si>
    <t>Boots for RTC Extrication Team</t>
  </si>
  <si>
    <t>10152-A</t>
  </si>
  <si>
    <t>10152-B</t>
  </si>
  <si>
    <t>Wood for Peterchurch STF - Not used for 3 years</t>
  </si>
  <si>
    <t>Provisions for TC - Water</t>
  </si>
  <si>
    <t>Supply and Disposal of Scrap cars for training</t>
  </si>
  <si>
    <t>Theory books</t>
  </si>
  <si>
    <t>NILO - High vis clothing</t>
  </si>
  <si>
    <t>NILO - thermal jackets and trousers</t>
  </si>
  <si>
    <t>NILO - large jackets</t>
  </si>
  <si>
    <t>NILO - ballistic PPE</t>
  </si>
  <si>
    <t>NILO - outdoor clothing</t>
  </si>
  <si>
    <t>Provisions of cups for courses</t>
  </si>
  <si>
    <t>Various TFS Courses - Used in 2016 - 2017</t>
  </si>
  <si>
    <t>10233-A</t>
  </si>
  <si>
    <t>10233-B</t>
  </si>
  <si>
    <t>Bespoke Incident Command Course</t>
  </si>
  <si>
    <t>Inspecting Large Goods Vehicles Course - Used this year 2016 - 2017</t>
  </si>
  <si>
    <t>Resusci Anne and Skills Guides - Paid for this year</t>
  </si>
  <si>
    <t>Fire Investigation Courses</t>
  </si>
  <si>
    <t>Pump Maintenance Course</t>
  </si>
  <si>
    <t>Mobile phones for Instructors</t>
  </si>
  <si>
    <t>10307-A</t>
  </si>
  <si>
    <t>10307-B</t>
  </si>
  <si>
    <t>HGV Tractor Cabs for RTC Refreshers - Not used for 2 years</t>
  </si>
  <si>
    <t>Installtion of a winch at Peterchurch STF</t>
  </si>
  <si>
    <t>Cosmetic Smoke Cans - Haven't been used for 4 years</t>
  </si>
  <si>
    <t>Rope Rescue Operator Course - Used this year 2016 - 2017</t>
  </si>
  <si>
    <t>Long Arm Lances for Peterchurch STF</t>
  </si>
  <si>
    <t>10369-A</t>
  </si>
  <si>
    <t>10369-B</t>
  </si>
  <si>
    <t>Land for Off Road Driver Training</t>
  </si>
  <si>
    <t>Catering Facilities - Not used for 3 years</t>
  </si>
  <si>
    <t>Women in the Fire Service Training Day</t>
  </si>
  <si>
    <t>10430-A</t>
  </si>
  <si>
    <t>10430-B</t>
  </si>
  <si>
    <t>Microphone Licence Renewal</t>
  </si>
  <si>
    <t>Waterproof Clipboards</t>
  </si>
  <si>
    <t>10431-A</t>
  </si>
  <si>
    <t>10431-B</t>
  </si>
  <si>
    <t>10438-A</t>
  </si>
  <si>
    <t>10438-B</t>
  </si>
  <si>
    <t xml:space="preserve">Redkite User Group </t>
  </si>
  <si>
    <t>10448-D</t>
  </si>
  <si>
    <t>Annual Testing Course - Not used for 2 years</t>
  </si>
  <si>
    <t>SQL Server Courses</t>
  </si>
  <si>
    <t>Skip for Peterchurch STF</t>
  </si>
  <si>
    <t>Batteries for alarm systems at Defford - Used this year 2016 - 2017</t>
  </si>
  <si>
    <t>Radios and Batteries</t>
  </si>
  <si>
    <t>10478-A</t>
  </si>
  <si>
    <t>10478-B</t>
  </si>
  <si>
    <t>Dummies- Not used for 2 years</t>
  </si>
  <si>
    <t>Trauma Provisions</t>
  </si>
  <si>
    <t>Casualty Management Course - Not used for 2 years</t>
  </si>
  <si>
    <t>24l Coolbox - Not used for 3 years</t>
  </si>
  <si>
    <t>Training Course for Kathryn Berry - Not used for 2 years</t>
  </si>
  <si>
    <t>10649-A</t>
  </si>
  <si>
    <t>10649-B</t>
  </si>
  <si>
    <t>Vending Machine Tokens at TC - Not used for 2 years</t>
  </si>
  <si>
    <t>FBT3 Course</t>
  </si>
  <si>
    <t>10695-A</t>
  </si>
  <si>
    <t>10695-B</t>
  </si>
  <si>
    <t>Rental for Hereford cylinders</t>
  </si>
  <si>
    <t>NOW CEASED TRADING</t>
  </si>
  <si>
    <t>Pre Hospital Trauma Care Courses</t>
  </si>
  <si>
    <t>Lunches for Training Day</t>
  </si>
  <si>
    <t>Fire Investigation Courses - Not used since 2015 - 2016</t>
  </si>
  <si>
    <t>Refilling cylinders</t>
  </si>
  <si>
    <t>Lunches for delegates attending Water Rescue Courses in Symonds Yat</t>
  </si>
  <si>
    <t>AEDs and accessories - Not used for 3 years</t>
  </si>
  <si>
    <t>Training Course</t>
  </si>
  <si>
    <t>Learning Passports - Not used for 2 years</t>
  </si>
  <si>
    <t>Awards for BA Challenge and Service Rescue Challenge</t>
  </si>
  <si>
    <t>10943-A</t>
  </si>
  <si>
    <t>10943-B</t>
  </si>
  <si>
    <t>TFS Workflow Training - Not used for 3 years</t>
  </si>
  <si>
    <t>10958-D</t>
  </si>
  <si>
    <t>Health and Safety Courses - Manual Handling, IOSH, COSHH &amp; NEBOSH</t>
  </si>
  <si>
    <t>Jacking Unit - Not used for 3 years</t>
  </si>
  <si>
    <t>Internal Auditor Course and Accommodation</t>
  </si>
  <si>
    <t>Level 3 Award in Education and Learning</t>
  </si>
  <si>
    <t xml:space="preserve">Moving HGV Tractor cab from Peterchurch to Hereford </t>
  </si>
  <si>
    <t>Supply and Disposal of skip at Defford</t>
  </si>
  <si>
    <t xml:space="preserve">Rope and Water Skills Sheets </t>
  </si>
  <si>
    <t>Incident Command Courses - Various Levels</t>
  </si>
  <si>
    <t>Text and Speech Training</t>
  </si>
  <si>
    <t>Accommodation for Lecturers</t>
  </si>
  <si>
    <t>Hazardous Material and Speed Limit Warning Signs</t>
  </si>
  <si>
    <t>Annual Renewal for Licence - Not used for 2 years</t>
  </si>
  <si>
    <t>BA Aide Memoir Printing</t>
  </si>
  <si>
    <t>11386-C</t>
  </si>
  <si>
    <t>Smoke Machines for Kidderminster</t>
  </si>
  <si>
    <t>Fire Studio Training and Software</t>
  </si>
  <si>
    <t>Gloves for Extrication Team - Used this year 2016 - 2017</t>
  </si>
  <si>
    <t>11584-A</t>
  </si>
  <si>
    <t>11584-B</t>
  </si>
  <si>
    <t>Various TFS Courses - Not used for 2 years</t>
  </si>
  <si>
    <t>Non-Licensed Asbestos Removal Course - Not used for 2 years</t>
  </si>
  <si>
    <t>VR3 Roadside Safety Training</t>
  </si>
  <si>
    <t>Manuals - Not used for 3 years</t>
  </si>
  <si>
    <t>Equipment and Training</t>
  </si>
  <si>
    <t>Not used for 3 years</t>
  </si>
  <si>
    <t>Annual Fee</t>
  </si>
  <si>
    <t>Software and Licenes for XVR assessments - Used this year 2016 - 2017</t>
  </si>
  <si>
    <t>11704-A</t>
  </si>
  <si>
    <t>11704-B</t>
  </si>
  <si>
    <t>Hotel in Cardiff for Rescues of Vehicles from water - Not used for 2 years</t>
  </si>
  <si>
    <t>Smartboards and AV Equipment - Not used for 2 years</t>
  </si>
  <si>
    <t>Provision of food for Rescues from Vehicles in Water courses in Cardiff</t>
  </si>
  <si>
    <t>Pallets for Peterchurch STF</t>
  </si>
  <si>
    <t>Gas cylinders for Hazmats courses</t>
  </si>
  <si>
    <t>Catering for Phase 1 Core Skills Course and Assessment Centres</t>
  </si>
  <si>
    <t>11734-A</t>
  </si>
  <si>
    <t>11734-B</t>
  </si>
  <si>
    <t>Used when catering was available - not used for 3 years</t>
  </si>
  <si>
    <t>Straw for Peterchurch STF</t>
  </si>
  <si>
    <t>Course and qualification card. Used in 2016 - 2017</t>
  </si>
  <si>
    <t>Forklift and Cherry Picker Training - Not used for 3 years</t>
  </si>
  <si>
    <t>Dustbins and Lockers for Training Centre</t>
  </si>
  <si>
    <t>5 - Cleaning, Waste Disposal &amp; Environmental Services</t>
  </si>
  <si>
    <t>SFRBO Initials and Refreshers</t>
  </si>
  <si>
    <t xml:space="preserve">Various TFS Courses </t>
  </si>
  <si>
    <t>Prince2 Course - Not used for 2 years</t>
  </si>
  <si>
    <t>Furniture for STFs - Not used for 2 years</t>
  </si>
  <si>
    <t>Annual use of Symonds Yat Rapids</t>
  </si>
  <si>
    <t>Microsoft Project Training - Not used for 2 years</t>
  </si>
  <si>
    <t>Hose Reel Repair and Branch Training</t>
  </si>
  <si>
    <t>Animal Rescue Hose Mannequin - Not used for 2 years</t>
  </si>
  <si>
    <t xml:space="preserve">OSBoards for burning at Defford </t>
  </si>
  <si>
    <t>Driving Instructor Course - Used in 2016 - 2017</t>
  </si>
  <si>
    <t>Hazmat CPD</t>
  </si>
  <si>
    <t>11867-A</t>
  </si>
  <si>
    <t>11867-B</t>
  </si>
  <si>
    <t>Straw for Defford</t>
  </si>
  <si>
    <t>Garden Incinerators for Peterchurch STF - Used this year 2016 - 2017</t>
  </si>
  <si>
    <t xml:space="preserve">Accommodation for LGV Initials, Phase 1 BA and Animal Rescue </t>
  </si>
  <si>
    <t>11904-C</t>
  </si>
  <si>
    <t>Entry fee for attendance at the BASICS conference</t>
  </si>
  <si>
    <t>Use of lake for Service Exercise - Not used for 2 years</t>
  </si>
  <si>
    <t>11916-A</t>
  </si>
  <si>
    <t>11916-B</t>
  </si>
  <si>
    <t>Microsoft SQL Server Courses</t>
  </si>
  <si>
    <t>E-Learning for Health and Safety Courses - Not used for 2 years</t>
  </si>
  <si>
    <t>Media Training - Refreshers and Initials - Not used for 1 year</t>
  </si>
  <si>
    <t>11931-A</t>
  </si>
  <si>
    <t>11931-B</t>
  </si>
  <si>
    <t>Method of Entry Doors at Station 21 - Used in 2016 - 2017</t>
  </si>
  <si>
    <t>Lunch and Accommodation for Phase 1 BA in Peterchurch</t>
  </si>
  <si>
    <t>Method of Entry Doors at Station 21</t>
  </si>
  <si>
    <t>Protecting Information courses, Data Protection Essentials courses and web hosting for 3 years</t>
  </si>
  <si>
    <t>Renewal of Membership</t>
  </si>
  <si>
    <t>10118-C</t>
  </si>
  <si>
    <t>Replacement of IFE Manuals - Not used for 3 years</t>
  </si>
  <si>
    <t>IFE Exams</t>
  </si>
  <si>
    <t>Engaging with Ethnic Minority Businesses Conference</t>
  </si>
  <si>
    <t>Printing for Phase 1 Courses</t>
  </si>
  <si>
    <t>10631-E</t>
  </si>
  <si>
    <t>LGV Initials</t>
  </si>
  <si>
    <t>10634-A</t>
  </si>
  <si>
    <t>10634-B</t>
  </si>
  <si>
    <t>Animal Rescue 3 CPD</t>
  </si>
  <si>
    <t>Senior Accident Investigation Course</t>
  </si>
  <si>
    <t>Basic Legal Course - Fire Safety</t>
  </si>
  <si>
    <t>Airwave Operator Refreshers Course</t>
  </si>
  <si>
    <t>Supervisory Incident Command Course</t>
  </si>
  <si>
    <t>Minute Taking Course  - Not used for 3 years</t>
  </si>
  <si>
    <t>Animal Rescue Training - Used this year 2016 - 2017</t>
  </si>
  <si>
    <t>Rescues from Vehicles in Water Courses</t>
  </si>
  <si>
    <t>Exercise - March 2015</t>
  </si>
  <si>
    <t>Risk Engineering Qualification (BA Hons)</t>
  </si>
  <si>
    <t>Rental of cylinders</t>
  </si>
  <si>
    <t>10793-A</t>
  </si>
  <si>
    <t>10793-B</t>
  </si>
  <si>
    <t>10233-C</t>
  </si>
  <si>
    <t>Instructor Qualfications</t>
  </si>
  <si>
    <t>10233-D</t>
  </si>
  <si>
    <t>10233-E</t>
  </si>
  <si>
    <t>10233-F</t>
  </si>
  <si>
    <t>Incident Command Course (MAGIC)</t>
  </si>
  <si>
    <t>UKRO Competition Entries</t>
  </si>
  <si>
    <t>Service Exercise</t>
  </si>
  <si>
    <t>11292-A</t>
  </si>
  <si>
    <t>11292-B</t>
  </si>
  <si>
    <t>Accommodation for UKRO Assessors</t>
  </si>
  <si>
    <t>11292-C</t>
  </si>
  <si>
    <t>11292-D</t>
  </si>
  <si>
    <t>Accommodation for Phase 1 Courses</t>
  </si>
  <si>
    <t>Accommodation for LGV Practicals</t>
  </si>
  <si>
    <t>10448-E</t>
  </si>
  <si>
    <t>Redkite E-Learning CFBT Module and Management System</t>
  </si>
  <si>
    <t>Copy of Register sheet, sorted by value in column J, Spend AP 15-16 (note that when sorting, the sub lines 10039-A etc will sort seperately and have had to be moved back afterwards (and the sum formula in row D adjusted to correct range))</t>
  </si>
  <si>
    <t>10352-A</t>
  </si>
  <si>
    <t>10352-B</t>
  </si>
  <si>
    <t>Copy of Register sheet, sorted by value in column J, Spend AP 15-16 (note that when sorting, the sub lines 10039-A etc will sort seperately and have had to be moved back afterwards(and the sum formula in row D adjusted to correct range)))</t>
  </si>
  <si>
    <t>Fleet</t>
  </si>
  <si>
    <t>Tyres compressor servicing</t>
  </si>
  <si>
    <t>Vehicle trim and seat repairs</t>
  </si>
  <si>
    <t>ES&amp;S</t>
  </si>
  <si>
    <t>Catering equipment</t>
  </si>
  <si>
    <t>Sensors and switches for fire engines</t>
  </si>
  <si>
    <t>Workshop equipment saw maintenance</t>
  </si>
  <si>
    <t>BA knife pouches.  Not used since 2013</t>
  </si>
  <si>
    <t>Cellphone repair</t>
  </si>
  <si>
    <t>Descaler</t>
  </si>
  <si>
    <t>Office furniture</t>
  </si>
  <si>
    <t>Trauma first aid</t>
  </si>
  <si>
    <t>Water</t>
  </si>
  <si>
    <t>Hydra system</t>
  </si>
  <si>
    <t>10302-A</t>
  </si>
  <si>
    <t>10302-B</t>
  </si>
  <si>
    <t>Harting connector.  Not used since 2011</t>
  </si>
  <si>
    <t>Airwave contract for San C Hand Held Coverage</t>
  </si>
  <si>
    <t>11328-C</t>
  </si>
  <si>
    <t>Badges</t>
  </si>
  <si>
    <t>Repairs to De Walts as required</t>
  </si>
  <si>
    <t>Parts for fire engines</t>
  </si>
  <si>
    <t>Fleet &amp; ES&amp;S</t>
  </si>
  <si>
    <t>Equipment boxes</t>
  </si>
  <si>
    <t>Large Animal Rescue harness</t>
  </si>
  <si>
    <t>Fuel</t>
  </si>
  <si>
    <t>Alumininum for fire engines</t>
  </si>
  <si>
    <t>Gone bust</t>
  </si>
  <si>
    <t>Contract maintenance of the boom package.  Current contract 2015-2018</t>
  </si>
  <si>
    <t>10026-A</t>
  </si>
  <si>
    <t>10026-B</t>
  </si>
  <si>
    <t>ARFFFP, Equipment - e.g. hose reel branches, LPP</t>
  </si>
  <si>
    <t>Spindles</t>
  </si>
  <si>
    <t>Parts for MAN fire engines</t>
  </si>
  <si>
    <t>Non-fire PPE, workwear</t>
  </si>
  <si>
    <t>10031-A</t>
  </si>
  <si>
    <t>10031-B</t>
  </si>
  <si>
    <t>Tyres</t>
  </si>
  <si>
    <t>Saw blades</t>
  </si>
  <si>
    <t>CAFS foam</t>
  </si>
  <si>
    <t>O2 cylinders</t>
  </si>
  <si>
    <t>10050-A</t>
  </si>
  <si>
    <t>10050-B</t>
  </si>
  <si>
    <t>Radiation equipment</t>
  </si>
  <si>
    <t>11310-A</t>
  </si>
  <si>
    <t>11310-B</t>
  </si>
  <si>
    <t>Fuel via montley account</t>
  </si>
  <si>
    <t>Extruder, welding rods</t>
  </si>
  <si>
    <t>BA compressors servicing x5</t>
  </si>
  <si>
    <t>Parts</t>
  </si>
  <si>
    <t>Backpack extinguishers</t>
  </si>
  <si>
    <t>Knife&amp; Sheath</t>
  </si>
  <si>
    <t>10061-A</t>
  </si>
  <si>
    <t>10061-B</t>
  </si>
  <si>
    <t>Winch wires for winches</t>
  </si>
  <si>
    <t>Binoculars</t>
  </si>
  <si>
    <t>Servicing maintenance steam cleaners</t>
  </si>
  <si>
    <t>Parts for pressure washer</t>
  </si>
  <si>
    <t>10063-A</t>
  </si>
  <si>
    <t>10063-B</t>
  </si>
  <si>
    <t>Reciprocating saw, angle grinders, batteries, DeWalt Charger 36V</t>
  </si>
  <si>
    <t>Cleaning vehicles</t>
  </si>
  <si>
    <t>Specialist tools</t>
  </si>
  <si>
    <t>Haix boots</t>
  </si>
  <si>
    <t>racking out of support vehicles</t>
  </si>
  <si>
    <t>Brake testing equipment for vehicles</t>
  </si>
  <si>
    <t>Hydrant plates etc</t>
  </si>
  <si>
    <t>PPE Clothing</t>
  </si>
  <si>
    <t>ICP Workwear - non PPE</t>
  </si>
  <si>
    <t>Large kit bags</t>
  </si>
  <si>
    <t>Inspection of equipment</t>
  </si>
  <si>
    <t>Boat licences</t>
  </si>
  <si>
    <t>Hot meals</t>
  </si>
  <si>
    <t>Defib batteries and defibs</t>
  </si>
  <si>
    <t>Parts for engines</t>
  </si>
  <si>
    <t>Winch TU16</t>
  </si>
  <si>
    <t>Conferences</t>
  </si>
  <si>
    <t>10117-C</t>
  </si>
  <si>
    <t>New vehicles &amp; spares</t>
  </si>
  <si>
    <t>Bulb  40w BC</t>
  </si>
  <si>
    <t>Dragon Max Bulbs</t>
  </si>
  <si>
    <t>10958-E</t>
  </si>
  <si>
    <t>Hydraulic equipment</t>
  </si>
  <si>
    <t>light masts</t>
  </si>
  <si>
    <t>seats etc</t>
  </si>
  <si>
    <t>P.P Pouch</t>
  </si>
  <si>
    <t>Hoses etc for equipment</t>
  </si>
  <si>
    <t>General kitchen / bathroom / household items</t>
  </si>
  <si>
    <t>Mapholders, jackets, other outdoor equipment</t>
  </si>
  <si>
    <t>10152-C</t>
  </si>
  <si>
    <t>Animal rescue, general outdoor equipment</t>
  </si>
  <si>
    <t>10708-A</t>
  </si>
  <si>
    <t>10708-B</t>
  </si>
  <si>
    <t>General office / household cheaper / not stocked by office team</t>
  </si>
  <si>
    <t>10158-A</t>
  </si>
  <si>
    <t>10158-B</t>
  </si>
  <si>
    <t>Orange Squash 2ltr, pot noodles</t>
  </si>
  <si>
    <t>Yak throwline</t>
  </si>
  <si>
    <t>Helmets (old)</t>
  </si>
  <si>
    <t>Repairs to water carriers</t>
  </si>
  <si>
    <t>Repairs to engines</t>
  </si>
  <si>
    <t>10163-A</t>
  </si>
  <si>
    <t>10163-B</t>
  </si>
  <si>
    <t>White goods</t>
  </si>
  <si>
    <t>Non-ICP Uniform and PPE</t>
  </si>
  <si>
    <t>Repairs to high pressure fogging systems</t>
  </si>
  <si>
    <t>Use TNT</t>
  </si>
  <si>
    <t>A/ Distress Signal Unit</t>
  </si>
  <si>
    <t>10824-A</t>
  </si>
  <si>
    <t>Service for BA</t>
  </si>
  <si>
    <t>10824-B</t>
  </si>
  <si>
    <t>Drinkpack trays</t>
  </si>
  <si>
    <t>10183-A</t>
  </si>
  <si>
    <t>10183-B</t>
  </si>
  <si>
    <t xml:space="preserve">Satnav mounting pads.  </t>
  </si>
  <si>
    <t>Hydrants</t>
  </si>
  <si>
    <t>Repairs to outboard motors</t>
  </si>
  <si>
    <t>Fleet parts and SRT Boat stuff</t>
  </si>
  <si>
    <t>10745-A</t>
  </si>
  <si>
    <t>10745-B</t>
  </si>
  <si>
    <t>Cylinder gauge calibration</t>
  </si>
  <si>
    <t>Scania B Body conversion</t>
  </si>
  <si>
    <t>Rope</t>
  </si>
  <si>
    <t>10206-A</t>
  </si>
  <si>
    <t>10206-B</t>
  </si>
  <si>
    <t>Radios</t>
  </si>
  <si>
    <t>12001-A</t>
  </si>
  <si>
    <t>12001-B</t>
  </si>
  <si>
    <t>Vacuum cleaner</t>
  </si>
  <si>
    <t>Wooden wedges</t>
  </si>
  <si>
    <t>Scaffolding parts</t>
  </si>
  <si>
    <t>Hot food and air horns</t>
  </si>
  <si>
    <t>Exhausts, tyres &amp; batteries</t>
  </si>
  <si>
    <t>Equipment.  Not used since 2013</t>
  </si>
  <si>
    <t>Animal rescue.  Not used since 2013</t>
  </si>
  <si>
    <t>Hose bandage</t>
  </si>
  <si>
    <t>RTC Wedge 3"</t>
  </si>
  <si>
    <t>CFBT instructor gloves</t>
  </si>
  <si>
    <t>Log books</t>
  </si>
  <si>
    <t>Bags, bespoke RTC items</t>
  </si>
  <si>
    <t>11816-A</t>
  </si>
  <si>
    <t>11816-B</t>
  </si>
  <si>
    <t>FI suits</t>
  </si>
  <si>
    <t>Hyd Aerosol  Yellow 750ml</t>
  </si>
  <si>
    <t>Cars and vans</t>
  </si>
  <si>
    <t>Fuel additives</t>
  </si>
  <si>
    <t>Hydraulic oil</t>
  </si>
  <si>
    <t>Professional guidance trade body / quality inspection and certification</t>
  </si>
  <si>
    <t>10243-A</t>
  </si>
  <si>
    <t>10243-B</t>
  </si>
  <si>
    <t>SRT</t>
  </si>
  <si>
    <t>Oil and air filter.  Not used since 2013</t>
  </si>
  <si>
    <t>Dennis Sabre springs</t>
  </si>
  <si>
    <t>Go bags</t>
  </si>
  <si>
    <t>Officer shoes</t>
  </si>
  <si>
    <t>Fire medium Cafs</t>
  </si>
  <si>
    <t>windscreen repairs</t>
  </si>
  <si>
    <t>Camp beds IA</t>
  </si>
  <si>
    <t>Pumps &amp; primers</t>
  </si>
  <si>
    <t>10273-A</t>
  </si>
  <si>
    <t>10273-B</t>
  </si>
  <si>
    <t>Alternative safety shoes, WFR boots</t>
  </si>
  <si>
    <t>Pit Cover Key</t>
  </si>
  <si>
    <t>Gear box and steeering box repairs</t>
  </si>
  <si>
    <t>Equipment Room.  Not used since 2014</t>
  </si>
  <si>
    <t>Tie  Black Clip on</t>
  </si>
  <si>
    <t>Smoke generators</t>
  </si>
  <si>
    <t>11664-A</t>
  </si>
  <si>
    <t>11664-B</t>
  </si>
  <si>
    <t>Decon Bag Clear</t>
  </si>
  <si>
    <t>Sat navs</t>
  </si>
  <si>
    <t>Fleet parts</t>
  </si>
  <si>
    <t>Emergency Response guidebooks and training</t>
  </si>
  <si>
    <t>Self Heating Meal (HC/VCHL)</t>
  </si>
  <si>
    <t>Fuel for vehicles</t>
  </si>
  <si>
    <t>Parts for vehicles</t>
  </si>
  <si>
    <t>Name change to Listers</t>
  </si>
  <si>
    <t>Decontamination units . Not used since 2013</t>
  </si>
  <si>
    <t>Parts for cars</t>
  </si>
  <si>
    <t>Safety Shoe  Magnum and hi tec trainers</t>
  </si>
  <si>
    <t>Bespoke mask prescription</t>
  </si>
  <si>
    <t>Decontamination shelters</t>
  </si>
  <si>
    <t>parts for cars</t>
  </si>
  <si>
    <t>Tablets.  Not used since 2014</t>
  </si>
  <si>
    <t>parts for fire appliances</t>
  </si>
  <si>
    <t>Trailer parts</t>
  </si>
  <si>
    <t>Was property dept</t>
  </si>
  <si>
    <t>10307-C</t>
  </si>
  <si>
    <t>Cap Badge Embroidered</t>
  </si>
  <si>
    <t>Eqiupment repairs</t>
  </si>
  <si>
    <t>Vans</t>
  </si>
  <si>
    <t>Valets</t>
  </si>
  <si>
    <t>Whistle  Metal &amp; Chain</t>
  </si>
  <si>
    <t>parts for fire engines</t>
  </si>
  <si>
    <t>Double Action Pump</t>
  </si>
  <si>
    <t>Broom Head and longhandled tools</t>
  </si>
  <si>
    <t>10322-A</t>
  </si>
  <si>
    <t>10322-B</t>
  </si>
  <si>
    <t>end of life de fleets</t>
  </si>
  <si>
    <t>10325-A</t>
  </si>
  <si>
    <t>10325-B</t>
  </si>
  <si>
    <t>Dry cleaning</t>
  </si>
  <si>
    <t>Roller towels, laundry</t>
  </si>
  <si>
    <t>Loudhailer</t>
  </si>
  <si>
    <t xml:space="preserve">HVP RR PPE </t>
  </si>
  <si>
    <t>Scania fire engines parts</t>
  </si>
  <si>
    <t>10338-A</t>
  </si>
  <si>
    <t>10338-B</t>
  </si>
  <si>
    <t>Tools for workshop</t>
  </si>
  <si>
    <t>security for keys</t>
  </si>
  <si>
    <t>Equipment repairs</t>
  </si>
  <si>
    <t>Explosive detection drug detection kits</t>
  </si>
  <si>
    <t>Degrippant Spray</t>
  </si>
  <si>
    <t>11465-A</t>
  </si>
  <si>
    <t>Life jacket testing, hose inflation testing, water rescue equipment</t>
  </si>
  <si>
    <t>11465-B</t>
  </si>
  <si>
    <t>11465-C</t>
  </si>
  <si>
    <t>Lights for appliances</t>
  </si>
  <si>
    <t>Seamstress</t>
  </si>
  <si>
    <t>Land Rovers</t>
  </si>
  <si>
    <t>Tower accessories.  Not used since 2013</t>
  </si>
  <si>
    <t>Hose Reel Branch</t>
  </si>
  <si>
    <t>repairs to fuel tanks on station</t>
  </si>
  <si>
    <t>Laundrette</t>
  </si>
  <si>
    <t>Global mark eqpt labelling</t>
  </si>
  <si>
    <t>PDI vehicles, service, tyres</t>
  </si>
  <si>
    <t>Water rescue waterproof bag</t>
  </si>
  <si>
    <t>Pig board, rescue glide sheet.  Not used since 2013</t>
  </si>
  <si>
    <t>WHA</t>
  </si>
  <si>
    <t>10366-A</t>
  </si>
  <si>
    <t>10366-B</t>
  </si>
  <si>
    <t>General keys, lift keys</t>
  </si>
  <si>
    <t>11924-A</t>
  </si>
  <si>
    <t>11924-B</t>
  </si>
  <si>
    <t>General tools</t>
  </si>
  <si>
    <t>Repair mainbranches</t>
  </si>
  <si>
    <t>240 v electric parts for appliances</t>
  </si>
  <si>
    <t>General electrical items, bulbs</t>
  </si>
  <si>
    <t>10373-A</t>
  </si>
  <si>
    <t>10373-B</t>
  </si>
  <si>
    <t>10373-C</t>
  </si>
  <si>
    <t>Service, MOT, repairs</t>
  </si>
  <si>
    <t>equipment maintenance</t>
  </si>
  <si>
    <t>consumables for workshop</t>
  </si>
  <si>
    <t>Boat repairs</t>
  </si>
  <si>
    <t>10378-A</t>
  </si>
  <si>
    <t>10378-B</t>
  </si>
  <si>
    <t>Sports equipment</t>
  </si>
  <si>
    <t>Chemgene products</t>
  </si>
  <si>
    <t>Trauma Bag-Green</t>
  </si>
  <si>
    <t>10248-A</t>
  </si>
  <si>
    <t>10248-B</t>
  </si>
  <si>
    <t>Now KTC</t>
  </si>
  <si>
    <t>Undergarments</t>
  </si>
  <si>
    <t>parts for gearboxs</t>
  </si>
  <si>
    <t>windscreens</t>
  </si>
  <si>
    <t>HCN detectors</t>
  </si>
  <si>
    <t>Dry suit new and repairs</t>
  </si>
  <si>
    <t>Gym eqpt</t>
  </si>
  <si>
    <t>Gloves - RR and Fleet mechanics</t>
  </si>
  <si>
    <t>11584-C</t>
  </si>
  <si>
    <t>Buddy bags.  Not used since 2013</t>
  </si>
  <si>
    <t>Skull caps</t>
  </si>
  <si>
    <t>Repairs to sleds</t>
  </si>
  <si>
    <t>Glass management tape</t>
  </si>
  <si>
    <t>Throwlines</t>
  </si>
  <si>
    <t>11645-A</t>
  </si>
  <si>
    <t>Rope rescue</t>
  </si>
  <si>
    <t>11645-B</t>
  </si>
  <si>
    <t>Lighting</t>
  </si>
  <si>
    <t>redkite EMS</t>
  </si>
  <si>
    <t>10448-F</t>
  </si>
  <si>
    <t>Personnel services - disability</t>
  </si>
  <si>
    <t>Special keys</t>
  </si>
  <si>
    <t>240 volt electric testin on appliances</t>
  </si>
  <si>
    <t>Gym eqpt annual service</t>
  </si>
  <si>
    <t>new vehicles and repairs</t>
  </si>
  <si>
    <t>MOT TET.  Not used since 2013</t>
  </si>
  <si>
    <t>battery charger repairs</t>
  </si>
  <si>
    <t>Tallies</t>
  </si>
  <si>
    <t>Hoses and servicing</t>
  </si>
  <si>
    <t>MDT paper</t>
  </si>
  <si>
    <t>blue lights</t>
  </si>
  <si>
    <t>livery</t>
  </si>
  <si>
    <t>signage</t>
  </si>
  <si>
    <t>Strops, hobbles.  Not used since 2013</t>
  </si>
  <si>
    <t>Red/White Cordon Tape</t>
  </si>
  <si>
    <t>General tools, equipment, household</t>
  </si>
  <si>
    <t>blue lighted parts</t>
  </si>
  <si>
    <t>10484-A</t>
  </si>
  <si>
    <t>10484-B</t>
  </si>
  <si>
    <t>10484-C</t>
  </si>
  <si>
    <t>Fleet &amp;ES&amp;S</t>
  </si>
  <si>
    <t>Entel Radio-Standard</t>
  </si>
  <si>
    <t>10487-A</t>
  </si>
  <si>
    <t>10487-B</t>
  </si>
  <si>
    <t>11629-A</t>
  </si>
  <si>
    <t>11629-B</t>
  </si>
  <si>
    <t>Extinguisher contractor</t>
  </si>
  <si>
    <t>10012-A</t>
  </si>
  <si>
    <t>10012-B</t>
  </si>
  <si>
    <t>Portacount respiratory and training</t>
  </si>
  <si>
    <t>Gas tight suits</t>
  </si>
  <si>
    <t>argocat parts</t>
  </si>
  <si>
    <t>TVs etc</t>
  </si>
  <si>
    <t>CMC Ultra Pro 4 Edge Protector.  Used once in 2014</t>
  </si>
  <si>
    <t xml:space="preserve">WRT Undersuit </t>
  </si>
  <si>
    <t>recovery</t>
  </si>
  <si>
    <t>parts for generators</t>
  </si>
  <si>
    <t>Hydrant tools</t>
  </si>
  <si>
    <t>10502-A</t>
  </si>
  <si>
    <t>10502-B</t>
  </si>
  <si>
    <t>Ross Absorbent Eliminator</t>
  </si>
  <si>
    <t>Bags and mats</t>
  </si>
  <si>
    <t>10513-A</t>
  </si>
  <si>
    <t>10513-B</t>
  </si>
  <si>
    <t>parts for mercesdes</t>
  </si>
  <si>
    <t>First Aid</t>
  </si>
  <si>
    <t>Equipment room.  Used once in 2014</t>
  </si>
  <si>
    <t>Tork 430 Paper Roll</t>
  </si>
  <si>
    <t>Electrical Gloves</t>
  </si>
  <si>
    <t>waste disposal workshops</t>
  </si>
  <si>
    <t>10515-A</t>
  </si>
  <si>
    <t>10515-B</t>
  </si>
  <si>
    <t>Foam drum disposals</t>
  </si>
  <si>
    <t>10521-A</t>
  </si>
  <si>
    <t>10521-B</t>
  </si>
  <si>
    <t>TICs and gas monitors</t>
  </si>
  <si>
    <t>Jerry Cans, tools and equpiment</t>
  </si>
  <si>
    <t>consumables for workshops</t>
  </si>
  <si>
    <t>10526-A</t>
  </si>
  <si>
    <t>10526-B</t>
  </si>
  <si>
    <t>10526-C</t>
  </si>
  <si>
    <t>SRT Headtorches, waterproof bags</t>
  </si>
  <si>
    <t>mobile lift repairs</t>
  </si>
  <si>
    <t>Slings</t>
  </si>
  <si>
    <t>Chimney Rod</t>
  </si>
  <si>
    <t>Tray for hi-lux.  Not used since 2013</t>
  </si>
  <si>
    <t>S101 pads</t>
  </si>
  <si>
    <t>Nyloc nuts.  Not used since 2014</t>
  </si>
  <si>
    <t>Dog Harness</t>
  </si>
  <si>
    <t>B.A Cylinder Cover plus BA bespoke sundries</t>
  </si>
  <si>
    <t>10553-A</t>
  </si>
  <si>
    <t>10553-B</t>
  </si>
  <si>
    <t>Sprayer - B&amp;G</t>
  </si>
  <si>
    <t>parts for support vehicles</t>
  </si>
  <si>
    <t>Smoke fluid</t>
  </si>
  <si>
    <t>Toolbox.  Used once 2014</t>
  </si>
  <si>
    <t>vehicle chargers</t>
  </si>
  <si>
    <t xml:space="preserve">maintenance, Spares Consumables </t>
  </si>
  <si>
    <t>lift repairs</t>
  </si>
  <si>
    <t>11770-A</t>
  </si>
  <si>
    <t>11770-B</t>
  </si>
  <si>
    <t>Ladders</t>
  </si>
  <si>
    <t>Lifejacket 275N</t>
  </si>
  <si>
    <t>CAFS A &amp; B foam</t>
  </si>
  <si>
    <t>barrier tape</t>
  </si>
  <si>
    <t>(Vehicles, equipment &amp; foams)</t>
  </si>
  <si>
    <t>11836-A</t>
  </si>
  <si>
    <t>11836-B</t>
  </si>
  <si>
    <t>11836-C</t>
  </si>
  <si>
    <t>body repairs</t>
  </si>
  <si>
    <t>Glow Sticks</t>
  </si>
  <si>
    <t>WAH</t>
  </si>
  <si>
    <t>Lifejackets.  Not used since 2013</t>
  </si>
  <si>
    <t>Seat Belt Knife</t>
  </si>
  <si>
    <t>Bedding</t>
  </si>
  <si>
    <t>10593-A</t>
  </si>
  <si>
    <t>10593-B</t>
  </si>
  <si>
    <t>Rear Helmet Light,Red</t>
  </si>
  <si>
    <t>fuel monitering</t>
  </si>
  <si>
    <t>Carriage</t>
  </si>
  <si>
    <t>Bodywork / repairs</t>
  </si>
  <si>
    <t>Cylinder contract, gas parts and items</t>
  </si>
  <si>
    <t>Welfare Pack</t>
  </si>
  <si>
    <t>parts repairs</t>
  </si>
  <si>
    <t>10603-A</t>
  </si>
  <si>
    <t>10603-B</t>
  </si>
  <si>
    <t>10603-C</t>
  </si>
  <si>
    <t xml:space="preserve">Stationery </t>
  </si>
  <si>
    <t>steel for repairs</t>
  </si>
  <si>
    <t>fuel pump repairs</t>
  </si>
  <si>
    <t>USAR rescue eqpt</t>
  </si>
  <si>
    <t>Stationery.  Used once.</t>
  </si>
  <si>
    <t>garage tool repairs</t>
  </si>
  <si>
    <t>Water media</t>
  </si>
  <si>
    <r>
      <t>Bulk CO</t>
    </r>
    <r>
      <rPr>
        <vertAlign val="subscript"/>
        <sz val="10"/>
        <color theme="1"/>
        <rFont val="Calibri"/>
        <family val="2"/>
        <scheme val="minor"/>
      </rPr>
      <t>2</t>
    </r>
  </si>
  <si>
    <t>10625-A</t>
  </si>
  <si>
    <t>10625-B</t>
  </si>
  <si>
    <t>Ceremonial uniform</t>
  </si>
  <si>
    <t>Stabfast</t>
  </si>
  <si>
    <t>tool repairs</t>
  </si>
  <si>
    <t>Sundry</t>
  </si>
  <si>
    <t>10634-C</t>
  </si>
  <si>
    <t>10634-D</t>
  </si>
  <si>
    <t>parts for vehicles</t>
  </si>
  <si>
    <t>parts for vehiles</t>
  </si>
  <si>
    <t>parts and repairs to water carriers</t>
  </si>
  <si>
    <t>Shirt embroidered shirts</t>
  </si>
  <si>
    <t xml:space="preserve">Torch-BA, Wolf lites, </t>
  </si>
  <si>
    <t>Blues and Twos</t>
  </si>
  <si>
    <t>parts for boats</t>
  </si>
  <si>
    <t>10049-A</t>
  </si>
  <si>
    <t>10049-B</t>
  </si>
  <si>
    <t>10049-C</t>
  </si>
  <si>
    <t>All department data entered on Register</t>
  </si>
  <si>
    <t>10134-A</t>
  </si>
  <si>
    <t>10134-B</t>
  </si>
  <si>
    <t>10462-A</t>
  </si>
  <si>
    <t>10462-B</t>
  </si>
  <si>
    <t>10369-C</t>
  </si>
  <si>
    <t>11077-C</t>
  </si>
  <si>
    <t>10133-A</t>
  </si>
  <si>
    <t>10133-B</t>
  </si>
  <si>
    <t>10822-A</t>
  </si>
  <si>
    <t>10822-B</t>
  </si>
  <si>
    <t>11352-A</t>
  </si>
  <si>
    <t>11352-B</t>
  </si>
  <si>
    <t>11762-A</t>
  </si>
  <si>
    <t>11762-B</t>
  </si>
  <si>
    <t>Register sorted by value 211216</t>
  </si>
  <si>
    <t>CFOA sorted by value 211216</t>
  </si>
  <si>
    <t>Columns O,P and Q are the catergories, sub categories and CPV codes used on the Bluelight procurement database. These are pick lists for the category and sub category, with the CPV code autofilled to match the sub category chosen. I have made a best estimate of categories from descriptions given by departments (to save time, where there is only one budget holder for a supplier and they have said they don't intend to use them again, I haven't chosen bluelight categories)</t>
  </si>
  <si>
    <t>Key Activities</t>
  </si>
  <si>
    <t>Operational Equipment</t>
  </si>
  <si>
    <t>Clothing (Inc PPE)</t>
  </si>
  <si>
    <t>Construction &amp; FM</t>
  </si>
  <si>
    <t>ICT</t>
  </si>
  <si>
    <t>Professional Services (inc Training)</t>
  </si>
  <si>
    <t>Total Contract Duration (MONTHS)</t>
  </si>
  <si>
    <t>End Date</t>
  </si>
  <si>
    <t>3 Quotes</t>
  </si>
  <si>
    <t>OJEU Tender</t>
  </si>
  <si>
    <t>Framework</t>
  </si>
  <si>
    <t>Mini Competition</t>
  </si>
  <si>
    <t>Procurement Tye</t>
  </si>
  <si>
    <t>National Contract</t>
  </si>
  <si>
    <t>Option to Extend</t>
  </si>
  <si>
    <t>Extention Period</t>
  </si>
  <si>
    <t>Review Date</t>
  </si>
  <si>
    <t>Brief Description</t>
  </si>
  <si>
    <t>Pipeline</t>
  </si>
  <si>
    <t>Station/Incident modelling softare</t>
  </si>
  <si>
    <t>Wyre Forest modelling- Annual Performance Analysis</t>
  </si>
  <si>
    <t>Performance analysis of incident data - appliance availability, incident demand, mobilisations etc.</t>
  </si>
  <si>
    <t>Annually</t>
  </si>
  <si>
    <t xml:space="preserve">External research company that conducted the consultation for the new Wyre Forest Emergency Services Hub </t>
  </si>
  <si>
    <t>West Mids Incidents Responce Charging</t>
  </si>
  <si>
    <t>National Interagency Liaison Officer (NILO) Outdoor Clothing- T Shirts, Pull Ons, Gloves etc</t>
  </si>
  <si>
    <t>National Interagency Liaison Officer (NILO)- High Vis Clothing- RTC/Jacket (H&amp;W Spec) etc</t>
  </si>
  <si>
    <t>National Interagency Liaison Officer (NILO)- Termal Jackets &amp; Trousers- Trousers, Jacket, Belt etc</t>
  </si>
  <si>
    <t>National Interagency Liaison Officer (NILO)- Large Jacket- Jacket etc</t>
  </si>
  <si>
    <t>National Interagency Liaison Officer (NILO)- Ballistic-Body Armour etc</t>
  </si>
  <si>
    <t>1 Quote</t>
  </si>
  <si>
    <t>Chemical Database</t>
  </si>
  <si>
    <t>Unknown</t>
  </si>
  <si>
    <t>Aggregated Competition</t>
  </si>
  <si>
    <t>Airwave Control Link Data</t>
  </si>
  <si>
    <t>Airwave</t>
  </si>
  <si>
    <t>BT Call Charges</t>
  </si>
  <si>
    <t>Vechical Information</t>
  </si>
  <si>
    <t>Broadband Services</t>
  </si>
  <si>
    <t>TBC</t>
  </si>
  <si>
    <t>Reginal Contract</t>
  </si>
  <si>
    <t>Comms Lines</t>
  </si>
  <si>
    <t>Call Logging</t>
  </si>
  <si>
    <t>Call Charges</t>
  </si>
  <si>
    <t>Line Rentals</t>
  </si>
  <si>
    <t>Fire Control Mobilising Systems</t>
  </si>
  <si>
    <t>Fixed PLC</t>
  </si>
  <si>
    <t>Roaming SIMS</t>
  </si>
  <si>
    <t>Photocopier Rental</t>
  </si>
  <si>
    <t>VM Ware</t>
  </si>
  <si>
    <t>EE</t>
  </si>
  <si>
    <t>Mobile Phones</t>
  </si>
  <si>
    <t>EE Mobile Services</t>
  </si>
  <si>
    <t>Performance and Development</t>
  </si>
  <si>
    <t>Equipment Maintenance</t>
  </si>
  <si>
    <t>Antivirus Software</t>
  </si>
  <si>
    <t>Backup Restore Software</t>
  </si>
  <si>
    <t>Enterprise Licensing</t>
  </si>
  <si>
    <t>Public Sector Pricing</t>
  </si>
  <si>
    <t>Firewalls</t>
  </si>
  <si>
    <t>Mobile Services</t>
  </si>
  <si>
    <t>Procurement</t>
  </si>
  <si>
    <t>Fire Control Messaging</t>
  </si>
  <si>
    <t>Officer Pagers</t>
  </si>
  <si>
    <t>Vodafone Pagers</t>
  </si>
  <si>
    <t>Home Fire Safety Checks</t>
  </si>
  <si>
    <t>Fire Safety</t>
  </si>
  <si>
    <t>Fleet Management</t>
  </si>
  <si>
    <t>31/06/2017</t>
  </si>
  <si>
    <t>LAN Hardware</t>
  </si>
  <si>
    <t>HR System</t>
  </si>
  <si>
    <t>Payroll &amp; RDS Availability</t>
  </si>
  <si>
    <t>Officer Rota</t>
  </si>
  <si>
    <t>Risk &amp; Hydrant Management</t>
  </si>
  <si>
    <t>Audio Announcement System</t>
  </si>
  <si>
    <t>Alerting Transmitters &amp; Services</t>
  </si>
  <si>
    <t>Document System for Managing FRA Documents</t>
  </si>
  <si>
    <t>This was for initial Incident Command training. This will continue and also incorporate more levels in the next training year.</t>
  </si>
  <si>
    <t>Incident Command Course</t>
  </si>
  <si>
    <t>Training Courses</t>
  </si>
  <si>
    <t>Health and Safety Courses</t>
  </si>
  <si>
    <t>Accommodation</t>
  </si>
  <si>
    <t>Training for Operators &amp; Instructors</t>
  </si>
  <si>
    <t>Resources for CFBT</t>
  </si>
  <si>
    <t>Online Courses</t>
  </si>
  <si>
    <t>Driving</t>
  </si>
  <si>
    <t>Engineering Qualification</t>
  </si>
  <si>
    <t>Training/Exercise</t>
  </si>
  <si>
    <t>Brisitsh standards / technical guidance documents via central electronic system.</t>
  </si>
  <si>
    <t>Pop up shelters with HWFRS branding to replace existing marquees.</t>
  </si>
  <si>
    <t>Young fire fighters association uniforms and youth fire kit.</t>
  </si>
  <si>
    <t>Replacement of existing CS tablets (circa 10yrs old), purchased via ICT recommendations / order with Dell-Microsoft.</t>
  </si>
  <si>
    <t>Back Up Internet</t>
  </si>
  <si>
    <t>Printing Service</t>
  </si>
  <si>
    <t>Hardware Supplier</t>
  </si>
  <si>
    <t>Parts to Repair Fire Engines</t>
  </si>
  <si>
    <t>Vechical Maintenance</t>
  </si>
  <si>
    <t>Vechicle Maintenance</t>
  </si>
  <si>
    <t>Service and Parts for Fire Engines</t>
  </si>
  <si>
    <t>Purchase of Tyres and Batteries from Several Suppliers across the 2 Counties</t>
  </si>
  <si>
    <t>Vechicle Maintenance- repairs and parts for fire pumps and new units purchased by equipment</t>
  </si>
  <si>
    <t>Vechicle Maintenance- Servicing of Officers cars over 2 sites Hereford &amp; Droitwich</t>
  </si>
  <si>
    <t>Vechicle Maintenance- Parts for Fire Engines, Trailers &amp; cars</t>
  </si>
  <si>
    <t>Vechicle Maintenance- Parts for older fire engines</t>
  </si>
  <si>
    <t>Purchase of Tyres</t>
  </si>
  <si>
    <t>Body Reapirs to Vechicles</t>
  </si>
  <si>
    <t>Service and Maintenace of support fleet</t>
  </si>
  <si>
    <t>New Vehicle</t>
  </si>
  <si>
    <t>Parts for Engines- Parts from other fire Service</t>
  </si>
  <si>
    <t>Vehicle Lease Hire</t>
  </si>
  <si>
    <t>Building Lease</t>
  </si>
  <si>
    <t>Oxygen Cylinder bulk recharge as &amp; when required</t>
  </si>
  <si>
    <t>SRT &amp; WFR Drysuits for Water Rescue (PPE)</t>
  </si>
  <si>
    <t>Maintenance and repairs to the services 70mm 45mm 52mm lay flat hose and hose reel tubing carried on appliances - also annual service of all hose</t>
  </si>
  <si>
    <t xml:space="preserve">Gas Tight Suit repacking and maintatence </t>
  </si>
  <si>
    <t>Thermal Image Camera &amp; Gas Monitors carried on Appliances</t>
  </si>
  <si>
    <t>Service provider for the Breathing Aparatus Sets total care contract - maintenance &amp; Repairs</t>
  </si>
  <si>
    <t>Station Workwear/Uniform through CPCC Contract</t>
  </si>
  <si>
    <t xml:space="preserve">Service contractor for all cylinder air compressors situated at locations within the service for BA cylinder recharging </t>
  </si>
  <si>
    <t>Supplier of 13.5m, 9m, roof ladder &amp; Triple Ex ladder carried on the appliances</t>
  </si>
  <si>
    <t>Contract provider for radio scheme</t>
  </si>
  <si>
    <t>Lease PPE Fire kit through CPCC Contract</t>
  </si>
  <si>
    <t>Annual Service of Lifejackets, Hose Inflation. Consumables for equipment repairs</t>
  </si>
  <si>
    <t>Station Workwear/Uniform not through CPCC Contract</t>
  </si>
  <si>
    <t>Laundry of uniform - Ceremonial, workwear. Also bedding for WT</t>
  </si>
  <si>
    <t>Gym Equipment for Stations ie Bikes &amp; Rowers</t>
  </si>
  <si>
    <t>Bespoke bags for various equipment held on appliances as a cheaper alternative than branded prices</t>
  </si>
  <si>
    <t>Equipment &amp; Parts provider for hose reel branches</t>
  </si>
  <si>
    <t>Station equipment supplier for catering &amp; Cutlery &amp; small kitchen appliances</t>
  </si>
  <si>
    <t>Face Fitting machine provider for the respirators held with in the service</t>
  </si>
  <si>
    <t>Foam provider that is carried on appliances-20 litre drums</t>
  </si>
  <si>
    <t>Purpose built bag for trauma items held on the appliance</t>
  </si>
  <si>
    <t>General supplier of various stock items held on an appliance</t>
  </si>
  <si>
    <t>Supplier of blue roller towels and tea towels which are laundered and rented. Also launder mechanics overalls</t>
  </si>
  <si>
    <t>Supplier of working at height equipment which is carried on appliances.</t>
  </si>
  <si>
    <t xml:space="preserve">Supplier of Officers Undress Uniform for SC </t>
  </si>
  <si>
    <t>Fuel from small gargae who do not acept fuel cards</t>
  </si>
  <si>
    <t>Repairs and servicing of power washers and floor cleaners on stations</t>
  </si>
  <si>
    <t>Annual Service Exercise</t>
  </si>
  <si>
    <t>Home Office Reporting</t>
  </si>
  <si>
    <t xml:space="preserve">Risk Information </t>
  </si>
  <si>
    <t>Agency provider for non uniformed staff</t>
  </si>
  <si>
    <t>Fitness test provider for all fitness tests</t>
  </si>
  <si>
    <t>Employment Law Advice</t>
  </si>
  <si>
    <t>Provide payroll service</t>
  </si>
  <si>
    <t>Health Management Ltd</t>
  </si>
  <si>
    <t>2 Years</t>
  </si>
  <si>
    <t>Rolling</t>
  </si>
  <si>
    <t>3 Years</t>
  </si>
  <si>
    <t>1 Year</t>
  </si>
  <si>
    <t>Catering</t>
  </si>
  <si>
    <t>Job evaluation service</t>
  </si>
  <si>
    <t>Provide and Coordinate HWFRS job evaluation scheme</t>
  </si>
  <si>
    <t>Water Hydrants Supplier</t>
  </si>
  <si>
    <t>Hose Supplier</t>
  </si>
  <si>
    <t>PPV Fan, Hose Reel Branch, Hose Reel Branch Parts</t>
  </si>
  <si>
    <t>Janitorial, Stationary and stores stock items supplier</t>
  </si>
  <si>
    <t>Annual</t>
  </si>
  <si>
    <t>PPE Utility Gloves</t>
  </si>
  <si>
    <t>Fuel Pump Repairs</t>
  </si>
  <si>
    <t>EU Tender</t>
  </si>
  <si>
    <t>2 Years (+1+1)</t>
  </si>
  <si>
    <t>SME</t>
  </si>
  <si>
    <t>Medium Enterprise</t>
  </si>
  <si>
    <t>Small Enterprise</t>
  </si>
  <si>
    <t>smoke</t>
  </si>
  <si>
    <t>Fuel pump repairs</t>
  </si>
  <si>
    <t>Hardware support, SEE cabinets, PIU etc Software Licence</t>
  </si>
  <si>
    <t>Mobilising Services &amp; Support- Software Licence</t>
  </si>
  <si>
    <t>Principal Officers</t>
  </si>
  <si>
    <t>Maps &amp; Atlases</t>
  </si>
  <si>
    <t>Comms Equipment and Repairs</t>
  </si>
  <si>
    <t>Software</t>
  </si>
  <si>
    <t>Software Renewal</t>
  </si>
  <si>
    <t>Vehicle Parts</t>
  </si>
  <si>
    <t>Vechicle Parts</t>
  </si>
  <si>
    <t>Telephone Interpreters</t>
  </si>
  <si>
    <t>Annual Membership</t>
  </si>
  <si>
    <t>Service Desk Maintenance</t>
  </si>
  <si>
    <t>Thermal Paper Rolls</t>
  </si>
  <si>
    <t>Fuel Cans</t>
  </si>
  <si>
    <t>Signs and Graphics</t>
  </si>
  <si>
    <t>Safety Equipment</t>
  </si>
  <si>
    <t>Medals</t>
  </si>
  <si>
    <t>Purchase of Vehicles</t>
  </si>
  <si>
    <t>Internet Domain Annual Licence</t>
  </si>
  <si>
    <t>Portfolio Netpublish/Server Subscription</t>
  </si>
  <si>
    <t>Vehicle Spares</t>
  </si>
  <si>
    <t>Bottled Water</t>
  </si>
  <si>
    <t>Recovery</t>
  </si>
  <si>
    <t>Catering Company</t>
  </si>
  <si>
    <t>Fire Protection Service</t>
  </si>
  <si>
    <t>Office Equipment</t>
  </si>
  <si>
    <t>Finance Related</t>
  </si>
  <si>
    <t>Hardware Maitenance</t>
  </si>
  <si>
    <t>Supply of Lockers</t>
  </si>
  <si>
    <t>3rd Party Services Software</t>
  </si>
  <si>
    <t>1 Year Subscription Licence</t>
  </si>
  <si>
    <t xml:space="preserve">Annual Service of A1 printer 2nd Floor Photocopier Room. Cost varies if parts are required, no contract </t>
  </si>
  <si>
    <t xml:space="preserve">Rolling </t>
  </si>
  <si>
    <t>On Going CPD Training</t>
  </si>
  <si>
    <t>Hotel Accommodation</t>
  </si>
  <si>
    <t>This is quality of service questionnaire sent to households following a fire</t>
  </si>
  <si>
    <t>Radio &amp; paging maintenance</t>
  </si>
  <si>
    <t>Appliance maintenance software to manage engine systems</t>
  </si>
  <si>
    <t>Map Information</t>
  </si>
  <si>
    <t>Fuel Monitering</t>
  </si>
  <si>
    <t>Record the fuel dispensed via a fob method</t>
  </si>
  <si>
    <t>Ofcom Spectrum Licencing</t>
  </si>
  <si>
    <t>Pagers</t>
  </si>
  <si>
    <t>Customer Relationship Management</t>
  </si>
  <si>
    <t>Facsimile Server</t>
  </si>
  <si>
    <t>Corporate web site hosting</t>
  </si>
  <si>
    <t>ADSelfservice (500 Users) Zoho Corp</t>
  </si>
  <si>
    <t>Core network support</t>
  </si>
  <si>
    <t>Autocad/Fireplan</t>
  </si>
  <si>
    <t>OS Mapping - over boarder maps</t>
  </si>
  <si>
    <t>Map Info</t>
  </si>
  <si>
    <t>Disk keeper</t>
  </si>
  <si>
    <t>Password reset software</t>
  </si>
  <si>
    <t>Network support &amp; maintenance</t>
  </si>
  <si>
    <t>SSI/3TC</t>
  </si>
  <si>
    <t>Corporate Gazetteer</t>
  </si>
  <si>
    <t>Ordinance Survey</t>
  </si>
  <si>
    <t>Additional border mapping</t>
  </si>
  <si>
    <t>Citrix portal 110 User license</t>
  </si>
  <si>
    <t>Silver maintenance support</t>
  </si>
  <si>
    <t>Condusiv Technologies</t>
  </si>
  <si>
    <t>Defragmentation - Condusiv Technologies</t>
  </si>
  <si>
    <t>Service Desk Maintenance- DNA Asset Reporting &amp; Helpdesk</t>
  </si>
  <si>
    <t xml:space="preserve">Newspaper advertising </t>
  </si>
  <si>
    <t xml:space="preserve">Various corporate print material </t>
  </si>
  <si>
    <t xml:space="preserve">Photography services for various events </t>
  </si>
  <si>
    <t xml:space="preserve">Training for a member of the comms team </t>
  </si>
  <si>
    <t>Room hire for a public consultation session- No future spend planned</t>
  </si>
  <si>
    <t>Training Centre Water</t>
  </si>
  <si>
    <t xml:space="preserve">Cups for Courses </t>
  </si>
  <si>
    <t>Fuel- Diesel</t>
  </si>
  <si>
    <t xml:space="preserve">Road going Fuel Purchase for Several fire stations and fuel for stand by generators </t>
  </si>
  <si>
    <t>Subscription to National Pensions Advisor (Claire Alcock)</t>
  </si>
  <si>
    <t>CIPD membership for the HR team - not a contract, professional subscription</t>
  </si>
  <si>
    <t>Safety Goggles for uniformed staff</t>
  </si>
  <si>
    <t>Chaplaincy support</t>
  </si>
  <si>
    <t>Role Actors for assessment centres</t>
  </si>
  <si>
    <t>Annual Conference</t>
  </si>
  <si>
    <t>CIST Counselling</t>
  </si>
  <si>
    <t>Professional Subscription</t>
  </si>
  <si>
    <t>Officer Cars</t>
  </si>
  <si>
    <t>Direct Award</t>
  </si>
  <si>
    <t>HWFRS/9</t>
  </si>
  <si>
    <t xml:space="preserve">Occupational Health </t>
  </si>
  <si>
    <t>Occupational Health Provider</t>
  </si>
  <si>
    <t>HWFRS/8</t>
  </si>
  <si>
    <t>HWFRS/10</t>
  </si>
  <si>
    <t>8 days</t>
  </si>
  <si>
    <t>e-Tendering Solution</t>
  </si>
  <si>
    <t>Property, Facilities and Energy Solutions</t>
  </si>
  <si>
    <t>EU Supply</t>
  </si>
  <si>
    <t>The Police &amp; Crime Commissioner for Cheshire</t>
  </si>
  <si>
    <t>Place Partnership</t>
  </si>
  <si>
    <t>Fully intergrated e-Tendering System that supports the complete procurement process</t>
  </si>
  <si>
    <t>Contracts Database</t>
  </si>
  <si>
    <t>Bluelight Procurement Database (BLPD) MOU</t>
  </si>
  <si>
    <t>HWFRS/11</t>
  </si>
  <si>
    <t>HWFRS/13</t>
  </si>
  <si>
    <t>HWFRS/12</t>
  </si>
  <si>
    <t xml:space="preserve">Maintenance contract - Annual </t>
  </si>
  <si>
    <t>6 Months</t>
  </si>
  <si>
    <t>Newtwork Services</t>
  </si>
  <si>
    <t>HWFRS/6</t>
  </si>
  <si>
    <t>MLL Telecom</t>
  </si>
  <si>
    <t>Wide Area Network (WAN)</t>
  </si>
  <si>
    <t>HWFRS/5</t>
  </si>
  <si>
    <t>ICT Technical Consultancy and Project Management Service</t>
  </si>
  <si>
    <t>CAA Communications</t>
  </si>
  <si>
    <t>Phase 1 ICT Strategy, O365, WAN, SharePoint &amp; Data Warehouising, Firewall                                                                          Phase 2 Migration, Server &amp; Citrix Farm Decommissioning, Unifed Comms</t>
  </si>
  <si>
    <t>Open Under £100k</t>
  </si>
  <si>
    <t>HWFRS/22</t>
  </si>
  <si>
    <t>HPE Server Hardware</t>
  </si>
  <si>
    <t>Required server for OCC Fire Control System; will ensure hardware is supported by manufacture</t>
  </si>
  <si>
    <t>2 years</t>
  </si>
  <si>
    <t>Novus Group Limited</t>
  </si>
  <si>
    <t>HWFRS/21</t>
  </si>
  <si>
    <t>Office 365</t>
  </si>
  <si>
    <t>Migrating the Authority from on-premise Exchange to Exchange Online (Office 365).</t>
  </si>
  <si>
    <t>HWFRS/3</t>
  </si>
  <si>
    <t>Smoke Alarms and Associated Products C002273</t>
  </si>
  <si>
    <t>Lot 1- Smoke Alarms,                                                                                 Lot 2- Hearining Impaired,                                                                           Lot 3-Carbon Monoxide and Heat Alarms</t>
  </si>
  <si>
    <t>HWFRS/2</t>
  </si>
  <si>
    <t>Fleet Vehicles</t>
  </si>
  <si>
    <t>HWFRS/24</t>
  </si>
  <si>
    <t>HWFRS/19</t>
  </si>
  <si>
    <t>Unified Communications</t>
  </si>
  <si>
    <t>Maintel Europe Limited</t>
  </si>
  <si>
    <t>Replacement of legacy on-premise telephony solution with a hosted unified communications solution</t>
  </si>
  <si>
    <t>General Motors UK Limited Vauxhall Motors</t>
  </si>
  <si>
    <t>Lot 1- Fireblitz                                                             Lot 2- Fireblitz                                                                      Lot 3- Fireblitz</t>
  </si>
  <si>
    <t>Lot 2- Local Area Network hardware items and peripherals are required to deliver the new service for relocation to Hindlip</t>
  </si>
  <si>
    <t>One Off Purchase</t>
  </si>
  <si>
    <t>HWFRS/17</t>
  </si>
  <si>
    <t>Emergency Response Vehicle</t>
  </si>
  <si>
    <t>Lot 3 Supply and Delivery of Type B Pumping Appliance (C002387) (Chassis; Scania Body Builder; E1)</t>
  </si>
  <si>
    <t>24 Months</t>
  </si>
  <si>
    <t>HWFRS/29</t>
  </si>
  <si>
    <t>Fire Ground Radios</t>
  </si>
  <si>
    <t>HWFRS/16</t>
  </si>
  <si>
    <t>WEL Medical Ltd</t>
  </si>
  <si>
    <t>Defibrillation Devices, Related Equipment and Associated Accessories</t>
  </si>
  <si>
    <t>Defibrilators</t>
  </si>
  <si>
    <t>HWFRS/30</t>
  </si>
  <si>
    <t>Forced Methods of Entry</t>
  </si>
  <si>
    <t>Methods of Entry Equipment and Accessories</t>
  </si>
  <si>
    <t>Mist-Tech chimney lance complete with 10mtr Stainless Steel braided Teflon hose also includes 3/4 BSP ball valve</t>
  </si>
  <si>
    <t>HWFRS/31</t>
  </si>
  <si>
    <t>HWFRS/33</t>
  </si>
  <si>
    <t>Radio Pouches</t>
  </si>
  <si>
    <t>First Products Limited</t>
  </si>
  <si>
    <t>Fire Ground Radio Pouches and Straps</t>
  </si>
  <si>
    <t>HWFRS/20</t>
  </si>
  <si>
    <t>SharePoint</t>
  </si>
  <si>
    <t>Data Warehousing/Business Intelligence</t>
  </si>
  <si>
    <t>New Company Services Ltd</t>
  </si>
  <si>
    <t>Consultancy and Development Services- Lot 2 Data Warehouse and Business Intelligence. To develop and implementation of data warehouse and BI reporting tools for data analytics</t>
  </si>
  <si>
    <t>Mist-Tech Chimney Lance</t>
  </si>
  <si>
    <t>Gallet Helmet Mounted Lighting for PPE Helmets</t>
  </si>
  <si>
    <t>Gallet Helmet Mounted Lighting</t>
  </si>
  <si>
    <t>HWFRS/35</t>
  </si>
  <si>
    <t>HWFRS/34</t>
  </si>
  <si>
    <t>Officers Cars</t>
  </si>
  <si>
    <t>Volvo Car UK Ltd</t>
  </si>
  <si>
    <t>HWFRS/27</t>
  </si>
  <si>
    <t>Rescue Gloves</t>
  </si>
  <si>
    <t>X-TRACT Rescue Gloves</t>
  </si>
  <si>
    <t>HWFRS/28</t>
  </si>
  <si>
    <t xml:space="preserve">Service, Maintenance and Repair of Fixed Breathing Air Compressors </t>
  </si>
  <si>
    <t>Revolution Air Service Ltd</t>
  </si>
  <si>
    <t>HWFRS/25</t>
  </si>
  <si>
    <t>Bunkered Fuel</t>
  </si>
  <si>
    <t>WEB Oil Limited</t>
  </si>
  <si>
    <t>Lot 107- Liquid Fuel (Diesel) for Worcester, Kidderminster, Bromsgrove, Droitwich, Evesham and Malvern Fire Stations</t>
  </si>
  <si>
    <t>Certas Energy UK Ltd</t>
  </si>
  <si>
    <t>Lot 107-Liquid Fuel (BioDiesel- Heating Oil) for Worcester &amp; Evesham Fire Stations</t>
  </si>
  <si>
    <t>WFL (UK) Ltd t/a Halls Fuels</t>
  </si>
  <si>
    <t>Lot 112- Liquid Fuel (Diesel) for Hereford Fire Stations</t>
  </si>
  <si>
    <t>HWFRS/36</t>
  </si>
  <si>
    <t>Light to Medium Weight Vehicle Maintenance Hoist</t>
  </si>
  <si>
    <t>To be able to safely, effectively and efficiently maintain our light vehicles in house</t>
  </si>
  <si>
    <t>Rolling Maintenance Contract</t>
  </si>
  <si>
    <t>Rescue Tools</t>
  </si>
  <si>
    <t>Holmatro UK Ltd</t>
  </si>
  <si>
    <t>Hydraulic Cutting Equipment- Battery Dedicated Cutting Tools</t>
  </si>
  <si>
    <t>HWFRS/4</t>
  </si>
  <si>
    <t>To provide command suppor functions for small, medium and large incidents</t>
  </si>
  <si>
    <t>Command Support Vehicle</t>
  </si>
  <si>
    <t>HWFRS/18</t>
  </si>
  <si>
    <t>HWFRS/46</t>
  </si>
  <si>
    <t>Paratech Vehicle Supporter</t>
  </si>
  <si>
    <t>Paratech Vehicle Support; 2x struts with ABS and fitted anchor rings. To stabilise and lift heavy vehicles</t>
  </si>
  <si>
    <t>HWFRS/45</t>
  </si>
  <si>
    <t>Water Rescue Sled</t>
  </si>
  <si>
    <t xml:space="preserve">Water Rescue Systems (WRS) </t>
  </si>
  <si>
    <t>PVC Fabric 2018 model water rescue sled; D Rings in Bow, Replace and fite Large Bow Handle, Canoe Paddle, Kayak Paddle, Barrel Pump</t>
  </si>
  <si>
    <t>Hoses</t>
  </si>
  <si>
    <t>22m Hose</t>
  </si>
  <si>
    <t>Lot 2-Fire-ground radios are used at operational incidents which provide vital communication between fire-fighters on the fire-ground. Ancillary's; Stubby &amp; Whippy Ariel, Charger &amp; Travel Charger, Speaker Mic. Travel charger with VPA Adaptor</t>
  </si>
  <si>
    <t>HWFRS/14</t>
  </si>
  <si>
    <t>Boats</t>
  </si>
  <si>
    <t>Zodiac Milpro ERB 400 Rigid Deck, Flex Fuel Tank, 5imp.gallon, Mariner 30HP 2 Stroke Long Shaft OBM with hour meter, carry handles, prop guard, PDI First Service and run in, SBS boat Trailer, Rs/750B, Trailer Starps</t>
  </si>
  <si>
    <t>HWFRS/40</t>
  </si>
  <si>
    <t>Firefighter Pensions Administration and Pensioner Payroll Services</t>
  </si>
  <si>
    <t>Firefighter Pension administration and Payroll, including provision and hosting of IT Software product</t>
  </si>
  <si>
    <t>HWFRS/41</t>
  </si>
  <si>
    <t>Honeywell Analytics Ltd</t>
  </si>
  <si>
    <t>Gas Monitors</t>
  </si>
  <si>
    <t>Operational Lighting</t>
  </si>
  <si>
    <t>Nightsearcher</t>
  </si>
  <si>
    <t>Lot 2- Scene Lighting Galaxy Pro                                                                                                                                                                                                                                                   Lot 3 Traffic Management Lighting Pulsar Pro                                                                                                                                                                                                                           Lot 4 Officer Torches Zoom 480                                                                                                                                                                                                                                             Lot 5 Breathing Apparatus Set Torch EX325 4AA</t>
  </si>
  <si>
    <t>Lot 1- Hand Lamps- Vulcan 180</t>
  </si>
  <si>
    <t>HWFRS/39</t>
  </si>
  <si>
    <t>HWFRS/38</t>
  </si>
  <si>
    <t>Commercial Rigging Service Ltd</t>
  </si>
  <si>
    <t>Paging and GSM Antenna &amp; Installation</t>
  </si>
  <si>
    <t>Lot 1- Supply of Hardware for Paging System SMS Service/Virtual Paging Text Alert Lot 2- Installation</t>
  </si>
  <si>
    <t>Device for monitoring of 5 channels- Oxygen, Carbon Monoxide, Hydrogen Sulphide and Hydrogen Cyanide and Accessories</t>
  </si>
  <si>
    <t>HWFRS/47</t>
  </si>
  <si>
    <t>Blue Light Office Cars Conversions</t>
  </si>
  <si>
    <t>Jack Hodson Limited</t>
  </si>
  <si>
    <t>Lot 1 - Audible and Visual Response Equipment Lot 2 Installation (Blue Light Conversion)</t>
  </si>
  <si>
    <t>Lot 1- Cars Including 4x4; Medium Sized Estate Cars Vauxhall Astra Sports Tourer 1.0i Turbo 105PS</t>
  </si>
  <si>
    <t xml:space="preserve">Lot 2- Light to Medium Commercial Vehicles; Mini Bus, Small Van, Medium Van &amp; Large Van.                                                                                                                            4x Combo 12 L2H1 2300 BASE, 1.3CDTI (95PS), Diesel, 5 Speed, 4 Door Van                                                                                                                                                                       3x Combo 12 L2H1 2300 BASE, 1.3CDTI (95PS), Diesel, 5 Speed, Glazed Crew Van                                                                                                                                                            3x Vivaro 14 L1H1, 1.6CDTI (120PS), Diesel, 6 Speed, Panel Van 2700                                                                                                                                                                                     2x Vivaro 14 L2H1, 1.6CDTI (95PS), ECOFLEX, Start/Stop, Diesel, 6 Speed, Combi 2900                                                                                                                                                       2x Movano 10 L3H2, FWD, 3.5T, 2.3 CTDI 110, Diesel, 6 Speed Manual, Panel Van 2700                                                                                                                                                         3x Vivaro 14 L2H2, 1.6CDTI BITURBO 125PS, Start/Stop, Diesel, 6 Speed, Panel Van 2900 </t>
  </si>
  <si>
    <t>HWFRS/50</t>
  </si>
  <si>
    <t>Fleet Account Card</t>
  </si>
  <si>
    <t>To streamline low level purchases on over 10,000 product lines availabe in store</t>
  </si>
  <si>
    <t>Monthly</t>
  </si>
  <si>
    <t>West Yorkshire Pension Fund</t>
  </si>
  <si>
    <t>Pinacl Solutions UK Ltd</t>
  </si>
  <si>
    <t>Lot 2- Local Connectivity  Services. Switch Hardware to Support Headquarters moving to Hindlip Park</t>
  </si>
  <si>
    <t>HWFRS/52</t>
  </si>
  <si>
    <t>Van Conversions</t>
  </si>
  <si>
    <t>Hydrant Technicians (x3), RDS West District Officer Vans (x3), Store Vans (x2) Co-polymer shelving units installed</t>
  </si>
  <si>
    <t>HWFRS/51</t>
  </si>
  <si>
    <t>HWFRS/53</t>
  </si>
  <si>
    <t>HWFRS/54</t>
  </si>
  <si>
    <t>HWFRS/55</t>
  </si>
  <si>
    <t>Server Hardware and Support</t>
  </si>
  <si>
    <t>Mobile Data Terminals (MDTs)</t>
  </si>
  <si>
    <t>Vantage VC Ltd</t>
  </si>
  <si>
    <t>Lot 2- Local Connectivity Services. Switch LAN Hardware and Peripherals required to deliver the new service /architecture at the new headquarters (Hindlip)</t>
  </si>
  <si>
    <t>Lot 1- Hardware. Hardware and Warranty items procured for the new server hardware required at the new headquaters (Hindlip)</t>
  </si>
  <si>
    <t>Colena Ltd t/a Heliguy</t>
  </si>
  <si>
    <t xml:space="preserve">Airwave Solutions Ltd </t>
  </si>
  <si>
    <t>Drones (Un-manned Aerial Vehicles)</t>
  </si>
  <si>
    <t>Service &amp; Maintenance, Warranty Repairs, Retail Repairs &amp; Parts Supply</t>
  </si>
  <si>
    <t xml:space="preserve">Vechicle Maintenance- Servicing of Officers cars over 2 sites Stourbridge and Shrewsbury </t>
  </si>
  <si>
    <t xml:space="preserve">On Going </t>
  </si>
  <si>
    <t>Provide an e-recruitment system WMJobs</t>
  </si>
  <si>
    <t>Service Level Agreement (SLA)</t>
  </si>
  <si>
    <t>HWFRS/59</t>
  </si>
  <si>
    <t>DJI Phantom 4 Pro V2- Training Drone</t>
  </si>
  <si>
    <t>Matrice 210, Zenmuse XT, X4S &amp; Z30- Operationals Drones</t>
  </si>
  <si>
    <t>HWFRS/60</t>
  </si>
  <si>
    <t>Panasonic CF33 Demountable Toughbook, Accessories. Installation and Support</t>
  </si>
  <si>
    <t>HWFRS/57</t>
  </si>
  <si>
    <t xml:space="preserve">Integrated Communication Control System (ICCs) </t>
  </si>
  <si>
    <r>
      <t xml:space="preserve">Integrate telephony for both emergency and non-emergency calls and radio traffic into a single interface across </t>
    </r>
    <r>
      <rPr>
        <sz val="10"/>
        <color rgb="FF000000"/>
        <rFont val="Calibri"/>
        <family val="2"/>
        <scheme val="minor"/>
      </rPr>
      <t>HWFRS &amp; SFRS</t>
    </r>
  </si>
  <si>
    <t>To develop and implementation of SharePoint Services to provide a consitent document collaboration environment for all departments</t>
  </si>
  <si>
    <t>90 Days</t>
  </si>
  <si>
    <t>Day Rate</t>
  </si>
  <si>
    <t>HWFRS/65</t>
  </si>
  <si>
    <t>Panasonic CF33 Demountable Toughbook, Accessories. Installation and Support (Hydrants)</t>
  </si>
  <si>
    <t>HWFRS/64</t>
  </si>
  <si>
    <t>ICT Project Management Service</t>
  </si>
  <si>
    <t>Project Management to Upgrade/Implement Unified Comms, SharePoint Platform, Business Intelligence, Office 365</t>
  </si>
  <si>
    <t>Laptops</t>
  </si>
  <si>
    <t>Docking Stations</t>
  </si>
  <si>
    <t>Methods of Entry Training Rig</t>
  </si>
  <si>
    <t>Supply and Delivery of End of Life Vehicles (Temporary)</t>
  </si>
  <si>
    <t>8x8</t>
  </si>
  <si>
    <t>HWFRS/63</t>
  </si>
  <si>
    <t>Power Pack Ultra Heavy Dedicated Cutting Tools</t>
  </si>
  <si>
    <t>2022/23/24 For Tech Refresh</t>
  </si>
  <si>
    <t>Replace 2028</t>
  </si>
  <si>
    <t>HWFRS/62</t>
  </si>
  <si>
    <t>HWFRS/67</t>
  </si>
  <si>
    <t>HWFRS/70</t>
  </si>
  <si>
    <t>HWFRS/69</t>
  </si>
  <si>
    <t xml:space="preserve">HWFRS/66 </t>
  </si>
  <si>
    <t xml:space="preserve">R and C Metals </t>
  </si>
  <si>
    <t>Bechtle Direct Ltd</t>
  </si>
  <si>
    <t>Proband Limited</t>
  </si>
  <si>
    <t>SIGMA Security Devices Ltd</t>
  </si>
  <si>
    <t>Lenovo Think Pad E580 Laptop and Docking Station</t>
  </si>
  <si>
    <t>Lenovo E580  Docking Station</t>
  </si>
  <si>
    <t>Method of Entry Adjustable Training Rig based at Driotwich</t>
  </si>
  <si>
    <t>3 and 5 door small passanger cars for training and demonstration purposes</t>
  </si>
  <si>
    <t>Catalogue</t>
  </si>
  <si>
    <t>140 per vehicle</t>
  </si>
  <si>
    <t>Pressure Washer Sales and Service</t>
  </si>
  <si>
    <t xml:space="preserve">To repair, service and maintain vehicle and floor cleaning equipment on stations  </t>
  </si>
  <si>
    <t>Maintenance of Station Vehicles Powers Washers and Floor Clearners</t>
  </si>
  <si>
    <t xml:space="preserve">Rolling Contract </t>
  </si>
  <si>
    <t>HWFRS/58</t>
  </si>
  <si>
    <t>HWFRS/71</t>
  </si>
  <si>
    <t>HWFRS/72</t>
  </si>
  <si>
    <t>HWFRS/74</t>
  </si>
  <si>
    <t>Thermal Imaging Cameras</t>
  </si>
  <si>
    <t xml:space="preserve">Cylinder inspection, hydrostatic test and valve inspection. 774 x 300 bar 6.8 litre composite cylinders with right angled valve fitted with excess flow valves </t>
  </si>
  <si>
    <t>Tyres Compressor Servicing</t>
  </si>
  <si>
    <t>Compressors are mains powered static machines that are predominately used for the inflation of fire service vehicle tyres.</t>
  </si>
  <si>
    <t>Compact Pumping Appliances</t>
  </si>
  <si>
    <t>Emergency One Uk Ltd</t>
  </si>
  <si>
    <t>Lot 5a Rapid Intervention Vehicle 4x2 variant (Light Rescue Pumping Appliance)</t>
  </si>
  <si>
    <t>5 Yearly Testing</t>
  </si>
  <si>
    <t>Hydrostatic Cylinder Testing of BA Cylinders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</si>
</sst>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44" formatCode="_-&quot;£&quot;* #,##0.00_-;\-&quot;£&quot;* #,##0.00_-;_-&quot;£&quot;* &quot;-&quot;??_-;_-@_-"/>
    <numFmt numFmtId="43" formatCode="_-* #,##0.00_-;\-* #,##0.00_-;_-* &quot;-&quot;??_-;_-@_-"/>
    <numFmt numFmtId="164" formatCode="[$£-809]#,##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rgb="FF111111"/>
      <name val="Calibri"/>
      <family val="2"/>
      <scheme val="minor"/>
    </font>
    <font>
      <sz val="10"/>
      <color theme="1"/>
      <name val="Calibri"/>
      <family val="2"/>
      <scheme val="minor"/>
    </font>
    <font>
      <sz val="12"/>
      <color theme="1"/>
      <name val="Calibri"/>
      <family val="2"/>
      <scheme val="minor"/>
    </font>
    <font>
      <b/>
      <sz val="10"/>
      <color theme="1"/>
      <name val="Calibri"/>
      <family val="2"/>
      <scheme val="minor"/>
    </font>
    <font>
      <sz val="10"/>
      <name val="Arial"/>
      <family val="2"/>
    </font>
    <font>
      <b/>
      <sz val="14"/>
      <color theme="1"/>
      <name val="Calibri"/>
      <family val="2"/>
      <scheme val="minor"/>
    </font>
    <font>
      <sz val="10"/>
      <name val="Calibri"/>
      <family val="2"/>
      <scheme val="minor"/>
    </font>
    <font>
      <vertAlign val="subscript"/>
      <sz val="10"/>
      <color theme="1"/>
      <name val="Calibri"/>
      <family val="2"/>
      <scheme val="minor"/>
    </font>
    <font>
      <sz val="10"/>
      <color rgb="FF000000"/>
      <name val="Calibri"/>
      <family val="2"/>
      <scheme val="minor"/>
    </font>
    <font>
      <sz val="11"/>
      <color theme="1"/>
      <name val="Arial"/>
      <family val="2"/>
    </font>
    <font>
      <sz val="10"/>
      <color rgb="FF000000"/>
      <name val="Arial"/>
      <family val="2"/>
    </font>
    <font>
      <sz val="11"/>
      <color theme="1"/>
      <name val="Calibri"/>
      <family val="2"/>
    </font>
    <font>
      <sz val="10"/>
      <name val="Calibri"/>
      <family val="2"/>
    </font>
    <font>
      <u/>
      <sz val="10"/>
      <color indexed="12"/>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s>
  <cellStyleXfs count="49">
    <xf numFmtId="0" fontId="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5" applyNumberFormat="0" applyAlignment="0" applyProtection="0"/>
    <xf numFmtId="0" fontId="13" fillId="7" borderId="8" applyNumberFormat="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2" applyNumberFormat="0" applyFill="0" applyAlignment="0" applyProtection="0"/>
    <xf numFmtId="0" fontId="4" fillId="0" borderId="3" applyNumberFormat="0" applyFill="0" applyAlignment="0" applyProtection="0"/>
    <xf numFmtId="0" fontId="5" fillId="0" borderId="4" applyNumberFormat="0" applyFill="0" applyAlignment="0" applyProtection="0"/>
    <xf numFmtId="0" fontId="5" fillId="0" borderId="0" applyNumberFormat="0" applyFill="0" applyBorder="0" applyAlignment="0" applyProtection="0"/>
    <xf numFmtId="0" fontId="9" fillId="5" borderId="5" applyNumberFormat="0" applyAlignment="0" applyProtection="0"/>
    <xf numFmtId="0" fontId="12" fillId="0" borderId="7" applyNumberFormat="0" applyFill="0" applyAlignment="0" applyProtection="0"/>
    <xf numFmtId="0" fontId="8" fillId="4" borderId="0" applyNumberFormat="0" applyBorder="0" applyAlignment="0" applyProtection="0"/>
    <xf numFmtId="0" fontId="1" fillId="8" borderId="9" applyNumberFormat="0" applyFont="0" applyAlignment="0" applyProtection="0"/>
    <xf numFmtId="0" fontId="10" fillId="6" borderId="6" applyNumberFormat="0" applyAlignment="0" applyProtection="0"/>
    <xf numFmtId="0" fontId="2" fillId="0" borderId="0" applyNumberFormat="0" applyFill="0" applyBorder="0" applyAlignment="0" applyProtection="0"/>
    <xf numFmtId="0" fontId="16" fillId="0" borderId="10" applyNumberFormat="0" applyFill="0" applyAlignment="0" applyProtection="0"/>
    <xf numFmtId="0" fontId="14" fillId="0" borderId="0" applyNumberFormat="0" applyFill="0" applyBorder="0" applyAlignment="0" applyProtection="0"/>
    <xf numFmtId="0" fontId="20" fillId="0" borderId="0"/>
    <xf numFmtId="0" fontId="19" fillId="0" borderId="0"/>
    <xf numFmtId="0" fontId="22" fillId="0" borderId="0"/>
    <xf numFmtId="44" fontId="1"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0" fontId="31" fillId="0" borderId="0" applyNumberFormat="0" applyFill="0" applyBorder="0" applyAlignment="0" applyProtection="0">
      <alignment vertical="top"/>
      <protection locked="0"/>
    </xf>
  </cellStyleXfs>
  <cellXfs count="2456">
    <xf numFmtId="0" fontId="0" fillId="0" borderId="0" xfId="0"/>
    <xf numFmtId="0" fontId="18" fillId="33" borderId="1" xfId="0" applyFont="1" applyFill="1" applyBorder="1" applyAlignment="1">
      <alignment horizontal="center" vertical="center" wrapText="1"/>
    </xf>
    <xf numFmtId="0" fontId="0" fillId="33" borderId="1" xfId="0" applyFill="1" applyBorder="1" applyAlignment="1">
      <alignment vertical="center" wrapText="1"/>
    </xf>
    <xf numFmtId="0" fontId="19" fillId="33" borderId="1" xfId="0" applyFont="1" applyFill="1" applyBorder="1" applyAlignment="1">
      <alignment vertical="center" wrapText="1"/>
    </xf>
    <xf numFmtId="8" fontId="19" fillId="33" borderId="1" xfId="0" applyNumberFormat="1" applyFont="1" applyFill="1" applyBorder="1" applyAlignment="1">
      <alignment vertical="center" wrapText="1"/>
    </xf>
    <xf numFmtId="14" fontId="19" fillId="33" borderId="1" xfId="0" applyNumberFormat="1" applyFont="1" applyFill="1" applyBorder="1" applyAlignment="1">
      <alignment vertical="center" wrapText="1"/>
    </xf>
    <xf numFmtId="0" fontId="0" fillId="0" borderId="1" xfId="0" applyBorder="1" applyAlignment="1">
      <alignment vertical="center"/>
    </xf>
    <xf numFmtId="0" fontId="19" fillId="0" borderId="1" xfId="42" applyNumberFormat="1" applyFont="1" applyBorder="1"/>
    <xf numFmtId="0" fontId="19" fillId="0" borderId="1" xfId="42" quotePrefix="1" applyNumberFormat="1" applyFont="1" applyBorder="1"/>
    <xf numFmtId="0" fontId="16" fillId="0" borderId="0" xfId="0" applyFont="1"/>
    <xf numFmtId="0" fontId="21" fillId="0" borderId="0" xfId="0" applyFont="1" applyAlignment="1">
      <alignment vertical="center"/>
    </xf>
    <xf numFmtId="0" fontId="21" fillId="0" borderId="0" xfId="0" applyFont="1"/>
    <xf numFmtId="0" fontId="19" fillId="0" borderId="0" xfId="0" applyFont="1"/>
    <xf numFmtId="0" fontId="19" fillId="0" borderId="1" xfId="42" applyFont="1" applyBorder="1" applyAlignment="1">
      <alignment wrapText="1"/>
    </xf>
    <xf numFmtId="0" fontId="19" fillId="0" borderId="1" xfId="42" applyFont="1" applyFill="1" applyBorder="1" applyAlignment="1">
      <alignment wrapText="1"/>
    </xf>
    <xf numFmtId="0" fontId="19" fillId="0" borderId="1" xfId="0" applyFont="1" applyBorder="1" applyAlignment="1">
      <alignment vertical="center"/>
    </xf>
    <xf numFmtId="3" fontId="19" fillId="0" borderId="1" xfId="42" applyNumberFormat="1" applyFont="1" applyBorder="1" applyAlignment="1">
      <alignment horizontal="right"/>
    </xf>
    <xf numFmtId="0" fontId="0" fillId="0" borderId="11" xfId="0" applyBorder="1"/>
    <xf numFmtId="0" fontId="0" fillId="0" borderId="12" xfId="0" applyBorder="1" applyAlignment="1">
      <alignment wrapText="1"/>
    </xf>
    <xf numFmtId="0" fontId="0" fillId="0" borderId="13" xfId="0" applyBorder="1"/>
    <xf numFmtId="0" fontId="16" fillId="0" borderId="11" xfId="0" applyFont="1" applyBorder="1"/>
    <xf numFmtId="0" fontId="16" fillId="0" borderId="14" xfId="0" applyFont="1" applyBorder="1"/>
    <xf numFmtId="0" fontId="20" fillId="0" borderId="15" xfId="0" applyFont="1" applyBorder="1"/>
    <xf numFmtId="0" fontId="20" fillId="0" borderId="13" xfId="0" applyFont="1" applyBorder="1"/>
    <xf numFmtId="0" fontId="0" fillId="0" borderId="0" xfId="0" applyFont="1"/>
    <xf numFmtId="0" fontId="0" fillId="0" borderId="16" xfId="0" applyFont="1" applyBorder="1"/>
    <xf numFmtId="0" fontId="0" fillId="0" borderId="11" xfId="0" applyFont="1" applyBorder="1"/>
    <xf numFmtId="0" fontId="0" fillId="0" borderId="0" xfId="0" applyFont="1" applyBorder="1"/>
    <xf numFmtId="0" fontId="0" fillId="0" borderId="17" xfId="0" applyFont="1" applyBorder="1"/>
    <xf numFmtId="14" fontId="0" fillId="0" borderId="11" xfId="0" applyNumberFormat="1" applyFont="1" applyBorder="1"/>
    <xf numFmtId="0" fontId="20" fillId="0" borderId="0" xfId="0" applyFont="1" applyBorder="1"/>
    <xf numFmtId="0" fontId="0" fillId="0" borderId="0" xfId="0" applyBorder="1"/>
    <xf numFmtId="0" fontId="20" fillId="0" borderId="18" xfId="0" applyFont="1" applyBorder="1"/>
    <xf numFmtId="0" fontId="23" fillId="0" borderId="0" xfId="0" applyFont="1"/>
    <xf numFmtId="0" fontId="0" fillId="0" borderId="0" xfId="0" applyFont="1" applyFill="1" applyBorder="1"/>
    <xf numFmtId="0" fontId="0" fillId="0" borderId="15" xfId="0" applyFont="1" applyBorder="1"/>
    <xf numFmtId="0" fontId="0" fillId="0" borderId="15" xfId="0" applyFont="1" applyFill="1" applyBorder="1"/>
    <xf numFmtId="0" fontId="0" fillId="0" borderId="13" xfId="0" applyFont="1" applyBorder="1"/>
    <xf numFmtId="0" fontId="0" fillId="0" borderId="14" xfId="0" applyFont="1" applyFill="1" applyBorder="1"/>
    <xf numFmtId="0" fontId="0" fillId="0" borderId="11" xfId="0"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42" applyFont="1" applyFill="1" applyBorder="1"/>
    <xf numFmtId="3" fontId="19" fillId="0" borderId="1" xfId="42" applyNumberFormat="1" applyFont="1" applyFill="1" applyBorder="1" applyAlignment="1">
      <alignment horizontal="right"/>
    </xf>
    <xf numFmtId="0" fontId="19" fillId="0" borderId="1" xfId="42" applyNumberFormat="1" applyFont="1" applyFill="1" applyBorder="1"/>
    <xf numFmtId="0" fontId="19" fillId="0" borderId="1" xfId="0" applyFont="1" applyFill="1" applyBorder="1" applyAlignment="1">
      <alignment vertical="center"/>
    </xf>
    <xf numFmtId="0" fontId="19" fillId="0" borderId="1" xfId="43" applyNumberFormat="1" applyFont="1" applyFill="1" applyBorder="1" applyAlignment="1">
      <alignment wrapText="1"/>
    </xf>
    <xf numFmtId="0" fontId="18" fillId="0" borderId="1" xfId="0" applyFont="1" applyFill="1" applyBorder="1" applyAlignment="1">
      <alignment horizontal="center" vertical="center" wrapText="1"/>
    </xf>
    <xf numFmtId="14" fontId="0" fillId="0" borderId="0" xfId="0" applyNumberFormat="1" applyFont="1"/>
    <xf numFmtId="0" fontId="19" fillId="33" borderId="1" xfId="0" applyFont="1" applyFill="1" applyBorder="1" applyAlignment="1">
      <alignment vertical="center" wrapText="1"/>
    </xf>
    <xf numFmtId="0" fontId="0" fillId="0" borderId="0" xfId="0"/>
    <xf numFmtId="0" fontId="18" fillId="33" borderId="1" xfId="0" applyFont="1" applyFill="1" applyBorder="1" applyAlignment="1">
      <alignment horizontal="center" vertical="center" wrapText="1"/>
    </xf>
    <xf numFmtId="0" fontId="21" fillId="0" borderId="0" xfId="0" applyFont="1"/>
    <xf numFmtId="0" fontId="0" fillId="0" borderId="11" xfId="0" applyBorder="1"/>
    <xf numFmtId="0" fontId="0" fillId="0" borderId="12" xfId="0" applyBorder="1" applyAlignment="1">
      <alignment wrapText="1"/>
    </xf>
    <xf numFmtId="0" fontId="0" fillId="0" borderId="12" xfId="0" applyBorder="1" applyAlignment="1">
      <alignment wrapText="1"/>
    </xf>
    <xf numFmtId="3" fontId="19" fillId="0" borderId="1" xfId="42" applyNumberFormat="1" applyFont="1" applyBorder="1" applyAlignment="1">
      <alignment horizontal="right"/>
    </xf>
    <xf numFmtId="0" fontId="0" fillId="0" borderId="12" xfId="0" applyBorder="1" applyAlignment="1">
      <alignment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3" fontId="19" fillId="0" borderId="1" xfId="42" applyNumberFormat="1" applyFont="1" applyFill="1" applyBorder="1" applyAlignment="1">
      <alignment horizontal="right"/>
    </xf>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34" borderId="1" xfId="42" applyFont="1" applyFill="1" applyBorder="1" applyAlignment="1">
      <alignment wrapText="1"/>
    </xf>
    <xf numFmtId="3" fontId="19" fillId="0"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3" fontId="19" fillId="0" borderId="1" xfId="42" applyNumberFormat="1" applyFont="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3" fontId="19" fillId="0" borderId="1" xfId="42" applyNumberFormat="1" applyFont="1" applyFill="1" applyBorder="1" applyAlignment="1">
      <alignment horizontal="right"/>
    </xf>
    <xf numFmtId="0" fontId="19" fillId="33" borderId="1" xfId="0" applyFont="1" applyFill="1" applyBorder="1" applyAlignment="1">
      <alignment vertical="center" wrapText="1"/>
    </xf>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34" borderId="1" xfId="0" applyFont="1" applyFill="1" applyBorder="1" applyAlignment="1">
      <alignment vertical="center"/>
    </xf>
    <xf numFmtId="3" fontId="19" fillId="0" borderId="1" xfId="42" applyNumberFormat="1" applyFont="1" applyBorder="1" applyAlignment="1">
      <alignment horizontal="right"/>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42" applyNumberFormat="1" applyFont="1" applyFill="1" applyBorder="1"/>
    <xf numFmtId="0" fontId="19" fillId="0" borderId="1" xfId="0" applyFont="1" applyFill="1" applyBorder="1" applyAlignment="1">
      <alignment vertical="center"/>
    </xf>
    <xf numFmtId="0" fontId="19" fillId="0" borderId="1" xfId="42" applyFont="1" applyFill="1" applyBorder="1" applyAlignment="1">
      <alignment vertical="top" wrapText="1"/>
    </xf>
    <xf numFmtId="0" fontId="19" fillId="33" borderId="1" xfId="0" applyFont="1" applyFill="1" applyBorder="1" applyAlignment="1">
      <alignment vertical="center" wrapText="1"/>
    </xf>
    <xf numFmtId="0" fontId="19" fillId="34" borderId="1" xfId="0" applyFont="1" applyFill="1" applyBorder="1" applyAlignment="1">
      <alignment vertical="center" wrapText="1"/>
    </xf>
    <xf numFmtId="3" fontId="19" fillId="34" borderId="1" xfId="42" applyNumberFormat="1" applyFont="1" applyFill="1" applyBorder="1" applyAlignment="1">
      <alignment horizontal="right"/>
    </xf>
    <xf numFmtId="3" fontId="19" fillId="0" borderId="1" xfId="42" applyNumberFormat="1" applyFont="1" applyFill="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33" borderId="1" xfId="0" applyFont="1" applyFill="1" applyBorder="1" applyAlignment="1">
      <alignment vertical="center" wrapText="1"/>
    </xf>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34" borderId="1" xfId="0" applyFont="1" applyFill="1" applyBorder="1" applyAlignment="1">
      <alignment vertical="center"/>
    </xf>
    <xf numFmtId="3" fontId="19" fillId="0" borderId="1" xfId="42" applyNumberFormat="1" applyFont="1" applyBorder="1" applyAlignment="1">
      <alignment horizontal="right"/>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42" applyNumberFormat="1" applyFont="1" applyFill="1" applyBorder="1"/>
    <xf numFmtId="0" fontId="19" fillId="0" borderId="1" xfId="0" applyFont="1" applyFill="1" applyBorder="1" applyAlignment="1">
      <alignment vertical="center"/>
    </xf>
    <xf numFmtId="0" fontId="19" fillId="33" borderId="1" xfId="0" applyFont="1" applyFill="1" applyBorder="1" applyAlignment="1">
      <alignment vertical="center" wrapText="1"/>
    </xf>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34" borderId="1" xfId="0" applyFont="1" applyFill="1" applyBorder="1" applyAlignment="1">
      <alignment vertical="center"/>
    </xf>
    <xf numFmtId="3" fontId="19" fillId="0" borderId="1" xfId="42" applyNumberFormat="1" applyFont="1" applyBorder="1" applyAlignment="1">
      <alignment horizontal="right"/>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3" fontId="19" fillId="0" borderId="1" xfId="42" applyNumberFormat="1" applyFont="1" applyFill="1" applyBorder="1" applyAlignment="1">
      <alignment horizontal="right"/>
    </xf>
    <xf numFmtId="0" fontId="19" fillId="0" borderId="1" xfId="42" applyNumberFormat="1" applyFont="1" applyFill="1" applyBorder="1"/>
    <xf numFmtId="0" fontId="19" fillId="0" borderId="1" xfId="0" applyFont="1" applyFill="1" applyBorder="1" applyAlignment="1">
      <alignment vertical="center"/>
    </xf>
    <xf numFmtId="0" fontId="19" fillId="33" borderId="1" xfId="0" applyFont="1" applyFill="1" applyBorder="1" applyAlignment="1">
      <alignment vertical="center" wrapText="1"/>
    </xf>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3" fontId="19" fillId="0" borderId="1" xfId="42" applyNumberFormat="1" applyFont="1" applyFill="1" applyBorder="1" applyAlignment="1">
      <alignment horizontal="right"/>
    </xf>
    <xf numFmtId="0" fontId="19" fillId="0" borderId="1" xfId="42" applyNumberFormat="1" applyFont="1" applyFill="1" applyBorder="1"/>
    <xf numFmtId="0" fontId="19" fillId="0" borderId="1" xfId="0" applyFont="1" applyFill="1" applyBorder="1" applyAlignment="1">
      <alignment vertical="center"/>
    </xf>
    <xf numFmtId="3" fontId="19" fillId="0" borderId="1" xfId="42" applyNumberFormat="1" applyFont="1" applyFill="1" applyBorder="1" applyAlignment="1">
      <alignment horizontal="right" vertical="top" wrapText="1"/>
    </xf>
    <xf numFmtId="0" fontId="24" fillId="0" borderId="1" xfId="42" applyFont="1" applyFill="1" applyBorder="1" applyAlignment="1">
      <alignment wrapText="1"/>
    </xf>
    <xf numFmtId="0" fontId="19" fillId="33"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33" borderId="1" xfId="0" applyFont="1" applyFill="1" applyBorder="1" applyAlignment="1">
      <alignment vertical="center" wrapText="1"/>
    </xf>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3" fontId="19" fillId="0" borderId="1" xfId="42" applyNumberFormat="1" applyFont="1" applyFill="1" applyBorder="1" applyAlignment="1">
      <alignment horizontal="right"/>
    </xf>
    <xf numFmtId="0" fontId="19" fillId="0" borderId="1" xfId="42" applyNumberFormat="1" applyFont="1" applyFill="1" applyBorder="1"/>
    <xf numFmtId="0" fontId="19" fillId="0" borderId="1" xfId="0" applyFont="1" applyFill="1" applyBorder="1" applyAlignment="1">
      <alignment vertical="center"/>
    </xf>
    <xf numFmtId="0" fontId="19" fillId="33"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42" applyNumberFormat="1" applyFont="1" applyFill="1" applyBorder="1"/>
    <xf numFmtId="0" fontId="19" fillId="0" borderId="1" xfId="0" applyFont="1" applyFill="1" applyBorder="1" applyAlignment="1">
      <alignment vertical="center"/>
    </xf>
    <xf numFmtId="0" fontId="19" fillId="33" borderId="1" xfId="0" applyFont="1" applyFill="1" applyBorder="1" applyAlignment="1">
      <alignment vertical="center" wrapText="1"/>
    </xf>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3" fontId="19" fillId="0" borderId="1" xfId="42" applyNumberFormat="1" applyFont="1" applyFill="1" applyBorder="1" applyAlignment="1">
      <alignment horizontal="right"/>
    </xf>
    <xf numFmtId="0" fontId="19" fillId="0" borderId="1" xfId="42" applyNumberFormat="1" applyFont="1" applyFill="1" applyBorder="1"/>
    <xf numFmtId="0" fontId="19" fillId="0" borderId="1" xfId="0" applyFont="1" applyFill="1" applyBorder="1" applyAlignment="1">
      <alignment vertical="center"/>
    </xf>
    <xf numFmtId="0" fontId="19" fillId="33" borderId="1" xfId="0" applyFont="1" applyFill="1" applyBorder="1" applyAlignment="1">
      <alignment vertical="center" wrapText="1"/>
    </xf>
    <xf numFmtId="3" fontId="19" fillId="0" borderId="1" xfId="42" applyNumberFormat="1" applyFont="1" applyFill="1" applyBorder="1" applyAlignment="1">
      <alignment horizontal="right"/>
    </xf>
    <xf numFmtId="3" fontId="19" fillId="0" borderId="1" xfId="42" applyNumberFormat="1" applyFont="1" applyFill="1" applyBorder="1" applyAlignment="1">
      <alignment horizontal="right"/>
    </xf>
    <xf numFmtId="3" fontId="19" fillId="0" borderId="1" xfId="42" applyNumberFormat="1" applyFont="1" applyFill="1" applyBorder="1" applyAlignment="1">
      <alignment horizontal="right"/>
    </xf>
    <xf numFmtId="3" fontId="24" fillId="0" borderId="1" xfId="42" applyNumberFormat="1" applyFont="1" applyFill="1" applyBorder="1" applyAlignment="1">
      <alignment horizontal="right"/>
    </xf>
    <xf numFmtId="0" fontId="0" fillId="0" borderId="0" xfId="0"/>
    <xf numFmtId="0" fontId="19" fillId="33" borderId="1" xfId="0" applyFont="1" applyFill="1" applyBorder="1" applyAlignment="1">
      <alignment vertical="center" wrapText="1"/>
    </xf>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0" fillId="0" borderId="0" xfId="0" applyFont="1"/>
    <xf numFmtId="0" fontId="0" fillId="0" borderId="11" xfId="0" applyFont="1" applyBorder="1"/>
    <xf numFmtId="0" fontId="19" fillId="0" borderId="1" xfId="0" applyFont="1" applyFill="1" applyBorder="1" applyAlignment="1">
      <alignment vertical="center" wrapText="1"/>
    </xf>
    <xf numFmtId="0" fontId="19" fillId="0" borderId="1" xfId="42" quotePrefix="1" applyNumberFormat="1" applyFont="1" applyFill="1" applyBorder="1"/>
    <xf numFmtId="3" fontId="19" fillId="0" borderId="1" xfId="42" applyNumberFormat="1" applyFont="1" applyFill="1" applyBorder="1" applyAlignment="1">
      <alignment horizontal="right"/>
    </xf>
    <xf numFmtId="0" fontId="19" fillId="0" borderId="1" xfId="42" applyNumberFormat="1" applyFont="1" applyFill="1" applyBorder="1"/>
    <xf numFmtId="0" fontId="19" fillId="0" borderId="1" xfId="0" applyFont="1" applyFill="1" applyBorder="1" applyAlignment="1">
      <alignment vertical="center"/>
    </xf>
    <xf numFmtId="0" fontId="19" fillId="33" borderId="1" xfId="0" applyFont="1" applyFill="1" applyBorder="1" applyAlignment="1">
      <alignment vertical="center" wrapText="1"/>
    </xf>
    <xf numFmtId="3" fontId="19" fillId="0" borderId="1" xfId="42" applyNumberFormat="1" applyFont="1" applyFill="1" applyBorder="1" applyAlignment="1">
      <alignment horizontal="right"/>
    </xf>
    <xf numFmtId="3" fontId="19" fillId="0" borderId="1" xfId="42" applyNumberFormat="1" applyFont="1" applyFill="1" applyBorder="1" applyAlignment="1">
      <alignment horizontal="right"/>
    </xf>
    <xf numFmtId="0" fontId="19" fillId="33" borderId="1" xfId="0" applyFont="1" applyFill="1" applyBorder="1" applyAlignment="1">
      <alignment vertical="center" wrapText="1"/>
    </xf>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3" fontId="19" fillId="0" borderId="1" xfId="42" applyNumberFormat="1" applyFont="1" applyFill="1" applyBorder="1" applyAlignment="1">
      <alignment horizontal="right"/>
    </xf>
    <xf numFmtId="0" fontId="19" fillId="0" borderId="1" xfId="42" applyNumberFormat="1" applyFont="1" applyFill="1" applyBorder="1"/>
    <xf numFmtId="0" fontId="19" fillId="0" borderId="1" xfId="0" applyFont="1" applyFill="1" applyBorder="1" applyAlignment="1">
      <alignment vertical="center"/>
    </xf>
    <xf numFmtId="0" fontId="19" fillId="33" borderId="1" xfId="0" applyFont="1" applyFill="1" applyBorder="1" applyAlignment="1">
      <alignment vertical="center" wrapText="1"/>
    </xf>
    <xf numFmtId="0" fontId="19" fillId="33" borderId="1" xfId="0" applyFont="1" applyFill="1" applyBorder="1" applyAlignment="1">
      <alignment vertical="center" wrapText="1"/>
    </xf>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34" borderId="1" xfId="0" applyFont="1" applyFill="1" applyBorder="1" applyAlignment="1">
      <alignment vertical="center"/>
    </xf>
    <xf numFmtId="3" fontId="19" fillId="0" borderId="1" xfId="42" applyNumberFormat="1" applyFont="1" applyBorder="1" applyAlignment="1">
      <alignment horizontal="right"/>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3" fontId="19" fillId="0" borderId="1" xfId="42" applyNumberFormat="1" applyFont="1" applyFill="1" applyBorder="1" applyAlignment="1">
      <alignment horizontal="right"/>
    </xf>
    <xf numFmtId="0" fontId="19" fillId="0" borderId="1" xfId="42" applyNumberFormat="1" applyFont="1" applyFill="1" applyBorder="1"/>
    <xf numFmtId="0" fontId="19" fillId="0" borderId="1" xfId="0" applyFont="1" applyFill="1" applyBorder="1" applyAlignment="1">
      <alignment vertical="center"/>
    </xf>
    <xf numFmtId="0" fontId="19" fillId="33"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33" borderId="1" xfId="0" applyFont="1" applyFill="1" applyBorder="1" applyAlignment="1">
      <alignment vertical="center" wrapText="1"/>
    </xf>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3" fontId="19" fillId="0" borderId="1" xfId="42" applyNumberFormat="1" applyFont="1" applyFill="1" applyBorder="1" applyAlignment="1">
      <alignment horizontal="right"/>
    </xf>
    <xf numFmtId="0" fontId="19" fillId="0" borderId="1" xfId="42" applyNumberFormat="1" applyFont="1" applyFill="1" applyBorder="1"/>
    <xf numFmtId="0" fontId="19" fillId="0" borderId="1" xfId="0" applyFont="1" applyFill="1" applyBorder="1" applyAlignment="1">
      <alignment vertical="center"/>
    </xf>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3" fontId="19" fillId="0" borderId="1" xfId="42" applyNumberFormat="1" applyFont="1" applyFill="1" applyBorder="1" applyAlignment="1">
      <alignment horizontal="right"/>
    </xf>
    <xf numFmtId="3" fontId="19" fillId="0" borderId="1" xfId="42" applyNumberFormat="1" applyFont="1" applyFill="1" applyBorder="1" applyAlignment="1">
      <alignment horizontal="right"/>
    </xf>
    <xf numFmtId="3" fontId="19" fillId="0" borderId="1" xfId="42" applyNumberFormat="1" applyFont="1" applyFill="1" applyBorder="1" applyAlignment="1">
      <alignment horizontal="right"/>
    </xf>
    <xf numFmtId="3" fontId="19" fillId="0" borderId="1" xfId="42" applyNumberFormat="1" applyFont="1" applyFill="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3" fontId="19" fillId="0" borderId="1" xfId="42" applyNumberFormat="1" applyFont="1" applyFill="1" applyBorder="1" applyAlignment="1">
      <alignment horizontal="right"/>
    </xf>
    <xf numFmtId="3" fontId="19" fillId="0" borderId="1" xfId="42" applyNumberFormat="1" applyFont="1" applyFill="1" applyBorder="1" applyAlignment="1">
      <alignment horizontal="right"/>
    </xf>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3" fontId="19" fillId="0" borderId="1" xfId="42" applyNumberFormat="1" applyFont="1" applyFill="1" applyBorder="1" applyAlignment="1">
      <alignment horizontal="right"/>
    </xf>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3" fontId="19" fillId="0" borderId="1" xfId="42" applyNumberFormat="1" applyFont="1" applyFill="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3" fontId="19" fillId="0" borderId="1" xfId="42" applyNumberFormat="1" applyFont="1" applyFill="1" applyBorder="1" applyAlignment="1">
      <alignment horizontal="right"/>
    </xf>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6" fillId="0" borderId="14" xfId="0" applyFont="1" applyBorder="1" applyAlignment="1">
      <alignment wrapText="1"/>
    </xf>
    <xf numFmtId="0" fontId="0" fillId="0" borderId="0" xfId="0" applyFill="1"/>
    <xf numFmtId="0" fontId="21" fillId="0" borderId="1" xfId="0" applyFont="1" applyFill="1" applyBorder="1" applyAlignment="1">
      <alignment vertical="center" wrapText="1"/>
    </xf>
    <xf numFmtId="0" fontId="19" fillId="0" borderId="0" xfId="0" applyFont="1" applyFill="1" applyBorder="1" applyAlignment="1">
      <alignment vertical="center" wrapText="1"/>
    </xf>
    <xf numFmtId="0" fontId="0" fillId="0" borderId="1" xfId="0" applyFill="1" applyBorder="1"/>
    <xf numFmtId="0" fontId="19" fillId="33" borderId="0"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Border="1" applyAlignment="1">
      <alignment vertical="center"/>
    </xf>
    <xf numFmtId="0" fontId="19" fillId="0" borderId="1" xfId="42" applyNumberFormat="1" applyFont="1" applyBorder="1"/>
    <xf numFmtId="0" fontId="19" fillId="0" borderId="1" xfId="42" quotePrefix="1" applyNumberFormat="1" applyFont="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3" fontId="19" fillId="0" borderId="1" xfId="42" applyNumberFormat="1" applyFont="1" applyBorder="1" applyAlignment="1">
      <alignment horizontal="right"/>
    </xf>
    <xf numFmtId="0" fontId="19" fillId="0" borderId="1" xfId="42" quotePrefix="1" applyNumberFormat="1" applyFont="1" applyFill="1" applyBorder="1"/>
    <xf numFmtId="0" fontId="19" fillId="0" borderId="1" xfId="42" quotePrefix="1" applyNumberFormat="1" applyFont="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3" fontId="19" fillId="0" borderId="1" xfId="42" applyNumberFormat="1" applyFont="1" applyFill="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3" fontId="19" fillId="0" borderId="1" xfId="42" applyNumberFormat="1" applyFont="1" applyFill="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3" fontId="19" fillId="0" borderId="1" xfId="42" applyNumberFormat="1" applyFont="1" applyFill="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3" fontId="19" fillId="0" borderId="1" xfId="42" applyNumberFormat="1" applyFont="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Border="1"/>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3" fontId="19" fillId="0" borderId="1" xfId="42" applyNumberFormat="1" applyFont="1" applyFill="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0" fillId="0" borderId="0" xfId="0"/>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0" fillId="0" borderId="12" xfId="0" applyBorder="1" applyAlignment="1">
      <alignment wrapText="1"/>
    </xf>
    <xf numFmtId="0" fontId="0" fillId="0" borderId="0" xfId="0" applyFont="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3" fontId="19" fillId="0" borderId="1" xfId="42" applyNumberFormat="1" applyFont="1" applyBorder="1" applyAlignment="1">
      <alignment horizontal="right"/>
    </xf>
    <xf numFmtId="3" fontId="19" fillId="34" borderId="1" xfId="42" applyNumberFormat="1" applyFont="1" applyFill="1" applyBorder="1" applyAlignment="1">
      <alignment horizontal="right"/>
    </xf>
    <xf numFmtId="3" fontId="24" fillId="0" borderId="1" xfId="42" applyNumberFormat="1" applyFont="1" applyFill="1" applyBorder="1" applyAlignment="1">
      <alignment horizontal="right"/>
    </xf>
    <xf numFmtId="3" fontId="19" fillId="0" borderId="1" xfId="42" applyNumberFormat="1" applyFont="1" applyFill="1" applyBorder="1" applyAlignment="1">
      <alignment horizontal="right" vertical="top" wrapText="1"/>
    </xf>
    <xf numFmtId="0" fontId="19" fillId="34" borderId="1" xfId="0" applyFont="1" applyFill="1" applyBorder="1" applyAlignment="1">
      <alignment vertical="center" wrapText="1"/>
    </xf>
    <xf numFmtId="0" fontId="21" fillId="33" borderId="1" xfId="0" applyFont="1" applyFill="1" applyBorder="1" applyAlignment="1">
      <alignment vertical="center" wrapText="1"/>
    </xf>
    <xf numFmtId="0" fontId="19" fillId="33" borderId="1" xfId="0" applyFont="1" applyFill="1" applyBorder="1" applyAlignment="1">
      <alignment vertical="center" wrapText="1"/>
    </xf>
    <xf numFmtId="0" fontId="0" fillId="34" borderId="0" xfId="0" applyFill="1"/>
    <xf numFmtId="0" fontId="19" fillId="0" borderId="1" xfId="42" quotePrefix="1" applyNumberFormat="1" applyFont="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applyNumberFormat="1" applyFont="1" applyFill="1" applyBorder="1"/>
    <xf numFmtId="0" fontId="19" fillId="0" borderId="1" xfId="42" quotePrefix="1" applyNumberFormat="1" applyFont="1" applyFill="1" applyBorder="1"/>
    <xf numFmtId="0" fontId="19" fillId="0" borderId="1" xfId="0" applyFont="1" applyFill="1" applyBorder="1" applyAlignment="1">
      <alignment vertical="center"/>
    </xf>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3" fontId="19" fillId="0" borderId="1" xfId="42" applyNumberFormat="1" applyFont="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0" fillId="34" borderId="1" xfId="0"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3" fontId="19" fillId="0" borderId="1" xfId="42" applyNumberFormat="1" applyFont="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42" quotePrefix="1" applyNumberFormat="1" applyFont="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0" fillId="0" borderId="0" xfId="0" applyFont="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3" fontId="19" fillId="0" borderId="1" xfId="42" applyNumberFormat="1" applyFont="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0" fillId="0" borderId="0" xfId="0" applyFont="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4" borderId="1" xfId="42" applyFont="1" applyFill="1" applyBorder="1"/>
    <xf numFmtId="0" fontId="19" fillId="0" borderId="1" xfId="0" applyFont="1" applyFill="1" applyBorder="1" applyAlignment="1">
      <alignment horizontal="right" vertical="center" wrapText="1"/>
    </xf>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3" fontId="19" fillId="0" borderId="1" xfId="42" applyNumberFormat="1" applyFont="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applyNumberFormat="1" applyFont="1" applyFill="1" applyBorder="1"/>
    <xf numFmtId="0" fontId="19" fillId="0" borderId="1" xfId="42" quotePrefix="1" applyNumberFormat="1" applyFont="1" applyFill="1" applyBorder="1"/>
    <xf numFmtId="0" fontId="19" fillId="0" borderId="1" xfId="0" applyFont="1" applyFill="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3" fontId="19" fillId="0" borderId="1" xfId="42" applyNumberFormat="1" applyFont="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1" fontId="19" fillId="0"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3" fontId="19" fillId="0" borderId="1" xfId="42" applyNumberFormat="1" applyFont="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applyNumberFormat="1" applyFont="1" applyFill="1" applyBorder="1"/>
    <xf numFmtId="0" fontId="19" fillId="0" borderId="1" xfId="42" quotePrefix="1" applyNumberFormat="1" applyFont="1" applyFill="1" applyBorder="1"/>
    <xf numFmtId="0" fontId="19" fillId="0" borderId="1" xfId="0" applyFont="1" applyFill="1" applyBorder="1" applyAlignment="1">
      <alignment vertical="center"/>
    </xf>
    <xf numFmtId="0" fontId="19" fillId="33" borderId="1" xfId="0" applyFont="1" applyFill="1" applyBorder="1" applyAlignment="1">
      <alignment vertical="center" wrapText="1"/>
    </xf>
    <xf numFmtId="0" fontId="19" fillId="0" borderId="1" xfId="42" quotePrefix="1" applyNumberFormat="1" applyFont="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applyNumberFormat="1" applyFont="1" applyFill="1" applyBorder="1"/>
    <xf numFmtId="0" fontId="19" fillId="0" borderId="1" xfId="42" quotePrefix="1" applyNumberFormat="1" applyFont="1" applyFill="1" applyBorder="1"/>
    <xf numFmtId="0" fontId="19" fillId="0" borderId="1" xfId="0" applyFont="1" applyFill="1" applyBorder="1" applyAlignment="1">
      <alignment vertical="center"/>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3" fontId="19" fillId="0" borderId="1" xfId="42" applyNumberFormat="1" applyFont="1" applyBorder="1" applyAlignment="1">
      <alignment horizontal="right"/>
    </xf>
    <xf numFmtId="0" fontId="19" fillId="0" borderId="1" xfId="42" quotePrefix="1" applyNumberFormat="1" applyFont="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42" quotePrefix="1" applyNumberFormat="1" applyFont="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applyNumberFormat="1" applyFont="1" applyFill="1" applyBorder="1"/>
    <xf numFmtId="0" fontId="19" fillId="0" borderId="1" xfId="42" quotePrefix="1" applyNumberFormat="1" applyFont="1" applyFill="1" applyBorder="1"/>
    <xf numFmtId="0" fontId="19" fillId="0" borderId="1" xfId="0" applyFont="1" applyFill="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42" quotePrefix="1" applyNumberFormat="1" applyFont="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3" fontId="19" fillId="0" borderId="1" xfId="42" applyNumberFormat="1" applyFont="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1" fontId="19" fillId="0" borderId="1" xfId="0" applyNumberFormat="1" applyFont="1" applyFill="1" applyBorder="1" applyAlignment="1">
      <alignment vertical="center" wrapText="1"/>
    </xf>
    <xf numFmtId="0" fontId="19" fillId="0" borderId="1" xfId="42" quotePrefix="1" applyNumberFormat="1" applyFont="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42" quotePrefix="1" applyNumberFormat="1" applyFont="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3" fontId="19" fillId="0" borderId="1" xfId="42" applyNumberFormat="1" applyFont="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3" fontId="19" fillId="0" borderId="1" xfId="42" applyNumberFormat="1" applyFont="1" applyBorder="1" applyAlignment="1">
      <alignment horizontal="right"/>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33" borderId="1" xfId="0" applyFont="1" applyFill="1" applyBorder="1" applyAlignment="1">
      <alignment vertical="center" wrapText="1"/>
    </xf>
    <xf numFmtId="0" fontId="19" fillId="0" borderId="1" xfId="42" quotePrefix="1" applyNumberFormat="1" applyFont="1" applyBorder="1"/>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3" fontId="19" fillId="0" borderId="1" xfId="42" applyNumberFormat="1" applyFont="1" applyFill="1" applyBorder="1" applyAlignment="1">
      <alignment horizontal="right"/>
    </xf>
    <xf numFmtId="0" fontId="19" fillId="0" borderId="1" xfId="42" applyNumberFormat="1" applyFont="1" applyFill="1" applyBorder="1"/>
    <xf numFmtId="0" fontId="19" fillId="0" borderId="1" xfId="42" quotePrefix="1" applyNumberFormat="1" applyFont="1" applyFill="1" applyBorder="1"/>
    <xf numFmtId="0" fontId="19" fillId="0" borderId="1" xfId="0" applyFont="1" applyFill="1" applyBorder="1" applyAlignment="1">
      <alignment vertical="center"/>
    </xf>
    <xf numFmtId="0" fontId="19" fillId="0" borderId="1" xfId="0" applyFont="1" applyFill="1" applyBorder="1" applyAlignment="1">
      <alignment vertical="center" wrapText="1"/>
    </xf>
    <xf numFmtId="0" fontId="24" fillId="0" borderId="1" xfId="0" applyFont="1" applyFill="1" applyBorder="1" applyAlignment="1">
      <alignment vertical="center" wrapText="1"/>
    </xf>
    <xf numFmtId="0" fontId="24" fillId="0" borderId="1" xfId="42" quotePrefix="1" applyNumberFormat="1" applyFont="1" applyFill="1" applyBorder="1"/>
    <xf numFmtId="3" fontId="19" fillId="0" borderId="1" xfId="42" applyNumberFormat="1" applyFont="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4" borderId="1" xfId="43" applyNumberFormat="1" applyFont="1" applyFill="1" applyBorder="1" applyAlignment="1">
      <alignment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applyNumberFormat="1" applyFont="1" applyFill="1" applyBorder="1"/>
    <xf numFmtId="0" fontId="19" fillId="0" borderId="1" xfId="42" quotePrefix="1" applyNumberFormat="1" applyFont="1" applyFill="1" applyBorder="1"/>
    <xf numFmtId="0" fontId="19" fillId="0" borderId="1" xfId="0" applyFont="1" applyFill="1" applyBorder="1" applyAlignment="1">
      <alignment vertical="center"/>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applyNumberFormat="1" applyFont="1" applyFill="1" applyBorder="1"/>
    <xf numFmtId="0" fontId="19" fillId="0" borderId="1" xfId="42" quotePrefix="1" applyNumberFormat="1" applyFont="1" applyFill="1" applyBorder="1"/>
    <xf numFmtId="0" fontId="19" fillId="0" borderId="1" xfId="0" applyFont="1" applyFill="1" applyBorder="1" applyAlignment="1">
      <alignment vertical="center"/>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0" borderId="1" xfId="42" applyNumberFormat="1" applyFont="1" applyBorder="1" applyAlignment="1">
      <alignment horizontal="right"/>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42" quotePrefix="1" applyNumberFormat="1" applyFont="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applyNumberFormat="1" applyFont="1" applyFill="1" applyBorder="1"/>
    <xf numFmtId="0" fontId="19" fillId="0" borderId="1" xfId="42" quotePrefix="1" applyNumberFormat="1" applyFont="1" applyFill="1" applyBorder="1"/>
    <xf numFmtId="0" fontId="19" fillId="0" borderId="1" xfId="0" applyFont="1" applyFill="1" applyBorder="1" applyAlignment="1">
      <alignment vertical="center"/>
    </xf>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applyNumberFormat="1" applyFont="1" applyFill="1" applyBorder="1"/>
    <xf numFmtId="0" fontId="19" fillId="0" borderId="1" xfId="42" quotePrefix="1" applyNumberFormat="1" applyFont="1" applyFill="1" applyBorder="1"/>
    <xf numFmtId="0" fontId="19" fillId="0" borderId="1" xfId="0" applyFont="1" applyFill="1" applyBorder="1" applyAlignment="1">
      <alignment vertical="center"/>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applyNumberFormat="1" applyFont="1" applyFill="1" applyBorder="1"/>
    <xf numFmtId="0" fontId="19" fillId="0" borderId="1" xfId="42" quotePrefix="1" applyNumberFormat="1" applyFont="1" applyFill="1" applyBorder="1"/>
    <xf numFmtId="0" fontId="19" fillId="0" borderId="1" xfId="0" applyFont="1" applyFill="1" applyBorder="1" applyAlignment="1">
      <alignment vertical="center"/>
    </xf>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33"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3" fontId="19" fillId="33"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quotePrefix="1" applyNumberFormat="1" applyFont="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applyNumberFormat="1" applyFont="1" applyFill="1" applyBorder="1"/>
    <xf numFmtId="0" fontId="19" fillId="0" borderId="1" xfId="42" quotePrefix="1" applyNumberFormat="1" applyFont="1" applyFill="1" applyBorder="1"/>
    <xf numFmtId="0" fontId="19" fillId="0" borderId="1" xfId="0" applyFont="1" applyFill="1" applyBorder="1" applyAlignment="1">
      <alignment vertical="center"/>
    </xf>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0" xfId="42" applyFont="1" applyFill="1" applyBorder="1" applyAlignment="1">
      <alignment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14" fontId="0" fillId="0" borderId="0" xfId="0" applyNumberFormat="1" applyFont="1" applyBorder="1"/>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applyNumberFormat="1" applyFont="1" applyFill="1" applyBorder="1"/>
    <xf numFmtId="0" fontId="19" fillId="0" borderId="1" xfId="42" quotePrefix="1" applyNumberFormat="1" applyFont="1" applyFill="1" applyBorder="1"/>
    <xf numFmtId="0" fontId="19" fillId="0" borderId="1" xfId="0" applyFont="1" applyFill="1" applyBorder="1" applyAlignment="1">
      <alignment vertical="center"/>
    </xf>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applyNumberFormat="1" applyFont="1" applyFill="1" applyBorder="1"/>
    <xf numFmtId="0" fontId="19" fillId="0" borderId="1" xfId="42" quotePrefix="1" applyNumberFormat="1" applyFont="1" applyFill="1" applyBorder="1"/>
    <xf numFmtId="0" fontId="19" fillId="0" borderId="1" xfId="0" applyFont="1" applyFill="1" applyBorder="1" applyAlignment="1">
      <alignment vertical="center"/>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0" borderId="1" xfId="42" applyNumberFormat="1" applyFont="1" applyBorder="1" applyAlignment="1">
      <alignment horizontal="right"/>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0" fillId="0" borderId="16" xfId="0" applyFont="1" applyFill="1" applyBorder="1"/>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3" fontId="19" fillId="0" borderId="1" xfId="42" applyNumberFormat="1" applyFont="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applyNumberFormat="1" applyFont="1" applyFill="1" applyBorder="1"/>
    <xf numFmtId="0" fontId="19" fillId="0" borderId="1" xfId="42" quotePrefix="1" applyNumberFormat="1" applyFont="1" applyFill="1" applyBorder="1"/>
    <xf numFmtId="0" fontId="19" fillId="0" borderId="1" xfId="0" applyFont="1" applyFill="1" applyBorder="1" applyAlignment="1">
      <alignment vertical="center"/>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0" fontId="19" fillId="33" borderId="1" xfId="0" applyFont="1" applyFill="1" applyBorder="1" applyAlignment="1">
      <alignment vertical="center" wrapText="1"/>
    </xf>
    <xf numFmtId="0" fontId="19" fillId="0" borderId="1" xfId="42" quotePrefix="1" applyNumberFormat="1" applyFont="1" applyBorder="1"/>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0" borderId="1" xfId="42" applyNumberFormat="1" applyFont="1" applyBorder="1" applyAlignment="1">
      <alignment horizontal="right"/>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0" borderId="1" xfId="42" applyNumberFormat="1" applyFont="1" applyBorder="1" applyAlignment="1">
      <alignment horizontal="right"/>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42" quotePrefix="1" applyNumberFormat="1" applyFont="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0" borderId="1" xfId="0" applyFont="1" applyBorder="1" applyAlignment="1">
      <alignment vertical="center"/>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 xfId="42" quotePrefix="1" applyNumberFormat="1" applyFont="1" applyFill="1" applyBorder="1"/>
    <xf numFmtId="0" fontId="19" fillId="0" borderId="1" xfId="0" applyFont="1" applyFill="1" applyBorder="1" applyAlignment="1">
      <alignment vertical="center" wrapText="1"/>
    </xf>
    <xf numFmtId="0" fontId="19" fillId="0" borderId="1" xfId="42" quotePrefix="1" applyNumberFormat="1" applyFont="1" applyFill="1" applyBorder="1"/>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34" borderId="1" xfId="42" applyNumberFormat="1" applyFont="1" applyFill="1" applyBorder="1" applyAlignment="1">
      <alignment horizontal="right"/>
    </xf>
    <xf numFmtId="0" fontId="19" fillId="0" borderId="1" xfId="0" applyFont="1" applyFill="1" applyBorder="1" applyAlignment="1">
      <alignment vertical="center" wrapText="1"/>
    </xf>
    <xf numFmtId="0" fontId="19" fillId="0" borderId="1" xfId="42" quotePrefix="1" applyNumberFormat="1" applyFont="1" applyFill="1" applyBorder="1"/>
    <xf numFmtId="0" fontId="0" fillId="0" borderId="0" xfId="0"/>
    <xf numFmtId="0" fontId="18" fillId="33" borderId="1" xfId="0" applyFont="1" applyFill="1" applyBorder="1" applyAlignment="1">
      <alignment horizontal="center" vertical="center" wrapText="1"/>
    </xf>
    <xf numFmtId="0" fontId="19" fillId="33" borderId="1" xfId="0" applyFont="1" applyFill="1" applyBorder="1" applyAlignment="1">
      <alignment vertical="center" wrapText="1"/>
    </xf>
    <xf numFmtId="0" fontId="19" fillId="0" borderId="1" xfId="42" applyNumberFormat="1" applyFont="1" applyBorder="1"/>
    <xf numFmtId="0" fontId="19" fillId="0" borderId="1" xfId="42" quotePrefix="1" applyNumberFormat="1" applyFont="1" applyBorder="1"/>
    <xf numFmtId="0" fontId="19" fillId="34" borderId="1" xfId="42" applyNumberFormat="1" applyFont="1" applyFill="1" applyBorder="1"/>
    <xf numFmtId="0" fontId="19" fillId="34" borderId="1" xfId="42" quotePrefix="1" applyNumberFormat="1" applyFont="1" applyFill="1" applyBorder="1"/>
    <xf numFmtId="0" fontId="19" fillId="34" borderId="1" xfId="0" applyFont="1" applyFill="1" applyBorder="1" applyAlignment="1">
      <alignment vertical="center" wrapText="1"/>
    </xf>
    <xf numFmtId="0" fontId="19" fillId="0" borderId="1" xfId="0" applyFont="1" applyBorder="1" applyAlignment="1">
      <alignment vertical="center"/>
    </xf>
    <xf numFmtId="0" fontId="19" fillId="34" borderId="1" xfId="0" applyFont="1" applyFill="1" applyBorder="1" applyAlignment="1">
      <alignment vertical="center"/>
    </xf>
    <xf numFmtId="3" fontId="19" fillId="0" borderId="1" xfId="42" applyNumberFormat="1" applyFont="1" applyBorder="1" applyAlignment="1">
      <alignment horizontal="right"/>
    </xf>
    <xf numFmtId="3" fontId="19" fillId="34" borderId="1" xfId="42" applyNumberFormat="1" applyFont="1" applyFill="1" applyBorder="1" applyAlignment="1">
      <alignment horizontal="right"/>
    </xf>
    <xf numFmtId="0" fontId="0" fillId="0" borderId="0" xfId="0" applyFont="1"/>
    <xf numFmtId="0" fontId="0" fillId="0" borderId="0" xfId="0" applyFont="1" applyBorder="1"/>
    <xf numFmtId="0" fontId="19" fillId="0" borderId="1" xfId="0" applyFont="1" applyFill="1" applyBorder="1" applyAlignment="1">
      <alignment vertical="center" wrapText="1"/>
    </xf>
    <xf numFmtId="0" fontId="19" fillId="0" borderId="1" xfId="42" applyNumberFormat="1" applyFont="1" applyFill="1" applyBorder="1"/>
    <xf numFmtId="0" fontId="19" fillId="0" borderId="1" xfId="42" quotePrefix="1" applyNumberFormat="1" applyFont="1" applyFill="1" applyBorder="1"/>
    <xf numFmtId="0" fontId="19" fillId="0" borderId="1" xfId="0" applyFont="1" applyFill="1" applyBorder="1" applyAlignment="1">
      <alignment vertical="center"/>
    </xf>
    <xf numFmtId="0" fontId="21" fillId="0" borderId="1" xfId="0" applyFont="1" applyBorder="1"/>
    <xf numFmtId="44" fontId="19" fillId="0" borderId="1" xfId="45" applyFont="1" applyFill="1" applyBorder="1" applyAlignment="1">
      <alignment horizontal="right"/>
    </xf>
    <xf numFmtId="44" fontId="19" fillId="0" borderId="1" xfId="45" applyFont="1" applyBorder="1" applyAlignment="1">
      <alignment horizontal="right"/>
    </xf>
    <xf numFmtId="44" fontId="19" fillId="33" borderId="1" xfId="45" applyFont="1" applyFill="1" applyBorder="1" applyAlignment="1">
      <alignment horizontal="right"/>
    </xf>
    <xf numFmtId="44" fontId="24" fillId="0" borderId="1" xfId="45" applyFont="1" applyFill="1" applyBorder="1" applyAlignment="1">
      <alignment horizontal="right"/>
    </xf>
    <xf numFmtId="0" fontId="18" fillId="35" borderId="1" xfId="0" applyFont="1" applyFill="1" applyBorder="1" applyAlignment="1">
      <alignment horizontal="center" wrapText="1"/>
    </xf>
    <xf numFmtId="44" fontId="18" fillId="35" borderId="1" xfId="45" applyFont="1" applyFill="1" applyBorder="1" applyAlignment="1">
      <alignment horizontal="center" wrapText="1"/>
    </xf>
    <xf numFmtId="0" fontId="19" fillId="33" borderId="1" xfId="0" applyFont="1" applyFill="1" applyBorder="1" applyAlignment="1">
      <alignment wrapText="1"/>
    </xf>
    <xf numFmtId="0" fontId="19" fillId="0" borderId="1" xfId="0" applyFont="1" applyFill="1" applyBorder="1" applyAlignment="1">
      <alignment wrapText="1"/>
    </xf>
    <xf numFmtId="0" fontId="19" fillId="0" borderId="1" xfId="42" quotePrefix="1" applyNumberFormat="1" applyFont="1" applyFill="1" applyBorder="1" applyAlignment="1"/>
    <xf numFmtId="0" fontId="19" fillId="0" borderId="1" xfId="42" quotePrefix="1" applyNumberFormat="1" applyFont="1" applyBorder="1" applyAlignment="1"/>
    <xf numFmtId="0" fontId="19" fillId="0" borderId="1" xfId="42" applyNumberFormat="1" applyFont="1" applyBorder="1" applyAlignment="1"/>
    <xf numFmtId="14" fontId="19" fillId="33" borderId="1" xfId="0" applyNumberFormat="1" applyFont="1" applyFill="1" applyBorder="1" applyAlignment="1">
      <alignment wrapText="1"/>
    </xf>
    <xf numFmtId="0" fontId="19" fillId="0" borderId="1" xfId="42" applyFont="1" applyFill="1" applyBorder="1" applyAlignment="1"/>
    <xf numFmtId="0" fontId="19" fillId="0" borderId="1" xfId="42" applyNumberFormat="1" applyFont="1" applyFill="1" applyBorder="1" applyAlignment="1"/>
    <xf numFmtId="44" fontId="19" fillId="0" borderId="1" xfId="45" quotePrefix="1" applyFont="1" applyFill="1" applyBorder="1" applyAlignment="1"/>
    <xf numFmtId="44" fontId="19" fillId="0" borderId="1" xfId="45" applyFont="1" applyFill="1" applyBorder="1" applyAlignment="1">
      <alignment wrapText="1"/>
    </xf>
    <xf numFmtId="0" fontId="19" fillId="33" borderId="1" xfId="42" quotePrefix="1" applyNumberFormat="1" applyFont="1" applyFill="1" applyBorder="1" applyAlignment="1"/>
    <xf numFmtId="0" fontId="24" fillId="0" borderId="1" xfId="0" applyFont="1" applyFill="1" applyBorder="1" applyAlignment="1">
      <alignment wrapText="1"/>
    </xf>
    <xf numFmtId="0" fontId="24" fillId="0" borderId="1" xfId="42" quotePrefix="1" applyNumberFormat="1" applyFont="1" applyFill="1" applyBorder="1" applyAlignment="1"/>
    <xf numFmtId="44" fontId="19" fillId="0" borderId="1" xfId="45" applyFont="1" applyFill="1" applyBorder="1" applyAlignment="1">
      <alignment horizontal="right" wrapText="1"/>
    </xf>
    <xf numFmtId="44" fontId="19" fillId="33" borderId="1" xfId="45" applyFont="1" applyFill="1" applyBorder="1" applyAlignment="1">
      <alignment wrapText="1"/>
    </xf>
    <xf numFmtId="14" fontId="19" fillId="0" borderId="1" xfId="0" applyNumberFormat="1" applyFont="1" applyFill="1" applyBorder="1" applyAlignment="1">
      <alignment wrapText="1"/>
    </xf>
    <xf numFmtId="0" fontId="19" fillId="0" borderId="1" xfId="42" applyNumberFormat="1" applyFont="1" applyFill="1" applyBorder="1" applyAlignment="1">
      <alignment wrapText="1"/>
    </xf>
    <xf numFmtId="0" fontId="19" fillId="0" borderId="1" xfId="0" applyFont="1" applyFill="1" applyBorder="1" applyAlignment="1">
      <alignment horizontal="left" wrapText="1"/>
    </xf>
    <xf numFmtId="0" fontId="19" fillId="0" borderId="12" xfId="0" applyFont="1" applyFill="1" applyBorder="1" applyAlignment="1">
      <alignment wrapText="1"/>
    </xf>
    <xf numFmtId="0" fontId="19" fillId="0" borderId="16" xfId="0" applyFont="1" applyFill="1" applyBorder="1" applyAlignment="1">
      <alignment wrapText="1"/>
    </xf>
    <xf numFmtId="164" fontId="22" fillId="0" borderId="1" xfId="0" applyNumberFormat="1" applyFont="1" applyBorder="1" applyAlignment="1">
      <alignment vertical="top" wrapText="1"/>
    </xf>
    <xf numFmtId="0" fontId="19" fillId="0" borderId="12" xfId="0" applyFont="1" applyFill="1" applyBorder="1" applyAlignment="1"/>
    <xf numFmtId="0" fontId="24" fillId="0" borderId="19" xfId="0" applyFont="1" applyBorder="1" applyAlignment="1"/>
    <xf numFmtId="164" fontId="24" fillId="0" borderId="1" xfId="0" applyNumberFormat="1" applyFont="1" applyBorder="1" applyAlignment="1"/>
    <xf numFmtId="0" fontId="24" fillId="0" borderId="1" xfId="0" applyFont="1" applyFill="1" applyBorder="1" applyAlignment="1"/>
    <xf numFmtId="164" fontId="24" fillId="0" borderId="19" xfId="0" applyNumberFormat="1" applyFont="1" applyBorder="1" applyAlignment="1"/>
    <xf numFmtId="164" fontId="24" fillId="0" borderId="1" xfId="0" applyNumberFormat="1" applyFont="1" applyBorder="1" applyAlignment="1">
      <alignment wrapText="1"/>
    </xf>
    <xf numFmtId="0" fontId="24" fillId="0" borderId="12" xfId="0" applyFont="1" applyFill="1" applyBorder="1" applyAlignment="1">
      <alignment wrapText="1"/>
    </xf>
    <xf numFmtId="164" fontId="24" fillId="0" borderId="19" xfId="0" applyNumberFormat="1" applyFont="1" applyBorder="1" applyAlignment="1">
      <alignment wrapText="1"/>
    </xf>
    <xf numFmtId="0" fontId="24" fillId="0" borderId="1" xfId="0" applyFont="1" applyBorder="1" applyAlignment="1"/>
    <xf numFmtId="0" fontId="19" fillId="0" borderId="12" xfId="0" applyFont="1" applyFill="1" applyBorder="1" applyAlignment="1">
      <alignment horizontal="left" wrapText="1"/>
    </xf>
    <xf numFmtId="0" fontId="19" fillId="0" borderId="20" xfId="42" applyNumberFormat="1" applyFont="1" applyFill="1" applyBorder="1" applyAlignment="1">
      <alignment wrapText="1"/>
    </xf>
    <xf numFmtId="0" fontId="24" fillId="0" borderId="1" xfId="42" applyNumberFormat="1" applyFont="1" applyFill="1" applyBorder="1" applyAlignment="1">
      <alignment wrapText="1"/>
    </xf>
    <xf numFmtId="0" fontId="19" fillId="0" borderId="1" xfId="0" applyFont="1" applyFill="1" applyBorder="1" applyAlignment="1">
      <alignment horizontal="center" wrapText="1"/>
    </xf>
    <xf numFmtId="14" fontId="19" fillId="0" borderId="1" xfId="0" applyNumberFormat="1" applyFont="1" applyFill="1" applyBorder="1" applyAlignment="1">
      <alignment horizontal="center" wrapText="1"/>
    </xf>
    <xf numFmtId="44" fontId="19" fillId="0" borderId="1" xfId="45" quotePrefix="1" applyFont="1" applyFill="1" applyBorder="1" applyAlignment="1">
      <alignment horizontal="center"/>
    </xf>
    <xf numFmtId="0" fontId="19" fillId="0" borderId="1" xfId="42" quotePrefix="1" applyNumberFormat="1" applyFont="1" applyFill="1" applyBorder="1" applyAlignment="1">
      <alignment horizontal="center"/>
    </xf>
    <xf numFmtId="14" fontId="19" fillId="0" borderId="1" xfId="42" quotePrefix="1" applyNumberFormat="1" applyFont="1" applyFill="1" applyBorder="1" applyAlignment="1">
      <alignment horizontal="center"/>
    </xf>
    <xf numFmtId="44" fontId="19" fillId="0" borderId="1" xfId="45" applyFont="1" applyFill="1" applyBorder="1" applyAlignment="1">
      <alignment horizontal="center" wrapText="1"/>
    </xf>
    <xf numFmtId="0" fontId="19" fillId="0" borderId="1" xfId="0" applyNumberFormat="1" applyFont="1" applyFill="1" applyBorder="1" applyAlignment="1">
      <alignment horizontal="center" wrapText="1"/>
    </xf>
    <xf numFmtId="14" fontId="19" fillId="0" borderId="1" xfId="45" quotePrefix="1" applyNumberFormat="1" applyFont="1" applyFill="1" applyBorder="1" applyAlignment="1">
      <alignment horizontal="center"/>
    </xf>
    <xf numFmtId="14" fontId="19" fillId="0" borderId="1" xfId="45" applyNumberFormat="1" applyFont="1" applyFill="1" applyBorder="1" applyAlignment="1">
      <alignment horizontal="center" wrapText="1"/>
    </xf>
    <xf numFmtId="14" fontId="19" fillId="33" borderId="1" xfId="0" applyNumberFormat="1" applyFont="1" applyFill="1" applyBorder="1" applyAlignment="1">
      <alignment horizontal="center" wrapText="1"/>
    </xf>
    <xf numFmtId="0" fontId="19" fillId="33" borderId="1" xfId="0" applyFont="1" applyFill="1" applyBorder="1" applyAlignment="1">
      <alignment horizontal="center" wrapText="1"/>
    </xf>
    <xf numFmtId="0" fontId="19" fillId="0" borderId="1" xfId="45" quotePrefix="1" applyNumberFormat="1" applyFont="1" applyFill="1" applyBorder="1" applyAlignment="1">
      <alignment horizontal="center"/>
    </xf>
    <xf numFmtId="0" fontId="19" fillId="33" borderId="1" xfId="0" applyFont="1" applyFill="1" applyBorder="1" applyAlignment="1">
      <alignment horizontal="left" wrapText="1"/>
    </xf>
    <xf numFmtId="0" fontId="19" fillId="36" borderId="1" xfId="42" applyNumberFormat="1" applyFont="1" applyFill="1" applyBorder="1" applyAlignment="1"/>
    <xf numFmtId="14" fontId="19" fillId="0" borderId="1" xfId="42" quotePrefix="1" applyNumberFormat="1" applyFont="1" applyFill="1" applyBorder="1" applyAlignment="1"/>
    <xf numFmtId="44" fontId="19" fillId="33" borderId="1" xfId="0" applyNumberFormat="1" applyFont="1" applyFill="1" applyBorder="1" applyAlignment="1">
      <alignment horizontal="left" wrapText="1"/>
    </xf>
    <xf numFmtId="0" fontId="19" fillId="0" borderId="1" xfId="0" applyFont="1" applyFill="1" applyBorder="1" applyAlignment="1">
      <alignment horizontal="center" vertical="center" wrapText="1"/>
    </xf>
    <xf numFmtId="0" fontId="26" fillId="0" borderId="1" xfId="0" applyFont="1" applyBorder="1" applyAlignment="1">
      <alignment wrapText="1"/>
    </xf>
    <xf numFmtId="0" fontId="28" fillId="0" borderId="1" xfId="0" applyFont="1" applyFill="1" applyBorder="1"/>
    <xf numFmtId="0" fontId="19" fillId="0" borderId="0" xfId="0" applyFont="1" applyFill="1"/>
    <xf numFmtId="1" fontId="19" fillId="0" borderId="1" xfId="45" quotePrefix="1" applyNumberFormat="1" applyFont="1" applyFill="1" applyBorder="1" applyAlignment="1">
      <alignment horizontal="center"/>
    </xf>
    <xf numFmtId="0" fontId="29" fillId="0" borderId="12" xfId="0" applyFont="1" applyBorder="1" applyAlignment="1">
      <alignment vertical="center" wrapText="1"/>
    </xf>
    <xf numFmtId="0" fontId="30" fillId="0" borderId="21" xfId="0" applyFont="1" applyFill="1" applyBorder="1" applyAlignment="1">
      <alignment horizontal="left"/>
    </xf>
    <xf numFmtId="0" fontId="19" fillId="0" borderId="1" xfId="0" applyFont="1" applyFill="1" applyBorder="1" applyAlignment="1">
      <alignment wrapText="1"/>
    </xf>
    <xf numFmtId="0" fontId="19" fillId="33" borderId="1" xfId="0" applyFont="1" applyFill="1" applyBorder="1" applyAlignment="1">
      <alignment wrapText="1"/>
    </xf>
    <xf numFmtId="0" fontId="19" fillId="0" borderId="1" xfId="0" applyFont="1" applyFill="1" applyBorder="1" applyAlignment="1">
      <alignment wrapText="1"/>
    </xf>
    <xf numFmtId="14" fontId="19" fillId="33" borderId="1" xfId="0" applyNumberFormat="1" applyFont="1" applyFill="1" applyBorder="1" applyAlignment="1">
      <alignment wrapText="1"/>
    </xf>
    <xf numFmtId="0" fontId="19" fillId="0" borderId="1" xfId="42" quotePrefix="1" applyNumberFormat="1" applyFont="1" applyFill="1" applyBorder="1" applyAlignment="1">
      <alignment horizontal="center"/>
    </xf>
    <xf numFmtId="0" fontId="19" fillId="33" borderId="1" xfId="0" applyFont="1" applyFill="1" applyBorder="1" applyAlignment="1">
      <alignment horizontal="center" wrapText="1"/>
    </xf>
    <xf numFmtId="0" fontId="19" fillId="33" borderId="1" xfId="0" applyFont="1" applyFill="1" applyBorder="1" applyAlignment="1">
      <alignment wrapText="1"/>
    </xf>
    <xf numFmtId="0" fontId="19" fillId="0" borderId="1" xfId="0" applyFont="1" applyFill="1" applyBorder="1" applyAlignment="1">
      <alignment wrapText="1"/>
    </xf>
    <xf numFmtId="0" fontId="19" fillId="0" borderId="1" xfId="42" applyNumberFormat="1" applyFont="1" applyBorder="1" applyAlignment="1"/>
    <xf numFmtId="0" fontId="19" fillId="0" borderId="1" xfId="42" quotePrefix="1" applyNumberFormat="1" applyFont="1" applyFill="1" applyBorder="1" applyAlignment="1">
      <alignment horizontal="center"/>
    </xf>
    <xf numFmtId="0" fontId="19" fillId="33" borderId="1" xfId="0" applyFont="1" applyFill="1" applyBorder="1" applyAlignment="1">
      <alignment horizontal="center" wrapText="1"/>
    </xf>
    <xf numFmtId="0" fontId="19" fillId="0" borderId="1" xfId="42" applyFont="1" applyFill="1" applyBorder="1" applyAlignment="1">
      <alignment wrapText="1"/>
    </xf>
    <xf numFmtId="0" fontId="19" fillId="33" borderId="1" xfId="0" applyFont="1" applyFill="1" applyBorder="1" applyAlignment="1">
      <alignment wrapText="1"/>
    </xf>
    <xf numFmtId="0" fontId="19" fillId="0" borderId="1" xfId="42" applyNumberFormat="1" applyFont="1" applyBorder="1" applyAlignment="1"/>
    <xf numFmtId="0" fontId="19" fillId="33" borderId="1" xfId="0" applyFont="1" applyFill="1" applyBorder="1" applyAlignment="1">
      <alignment wrapText="1"/>
    </xf>
    <xf numFmtId="0" fontId="19" fillId="0" borderId="1" xfId="0" applyFont="1" applyFill="1" applyBorder="1" applyAlignment="1">
      <alignment wrapText="1"/>
    </xf>
    <xf numFmtId="44" fontId="19" fillId="0" borderId="1" xfId="45" quotePrefix="1" applyFont="1" applyFill="1" applyBorder="1" applyAlignment="1"/>
    <xf numFmtId="44" fontId="19" fillId="33" borderId="1" xfId="45" applyFont="1" applyFill="1" applyBorder="1" applyAlignment="1">
      <alignment wrapText="1"/>
    </xf>
    <xf numFmtId="14" fontId="19" fillId="0" borderId="1" xfId="42" quotePrefix="1" applyNumberFormat="1" applyFont="1" applyFill="1" applyBorder="1" applyAlignment="1"/>
    <xf numFmtId="0" fontId="19" fillId="0" borderId="1" xfId="42" quotePrefix="1" applyNumberFormat="1" applyFont="1" applyFill="1" applyBorder="1" applyAlignment="1">
      <alignment horizontal="center"/>
    </xf>
    <xf numFmtId="0" fontId="19" fillId="0" borderId="1" xfId="0" applyFont="1" applyFill="1" applyBorder="1" applyAlignment="1">
      <alignment wrapText="1"/>
    </xf>
    <xf numFmtId="0" fontId="19" fillId="0" borderId="1" xfId="42" applyNumberFormat="1" applyFont="1" applyBorder="1" applyAlignment="1"/>
    <xf numFmtId="0" fontId="19" fillId="0" borderId="1" xfId="0" applyFont="1" applyFill="1" applyBorder="1" applyAlignment="1">
      <alignment wrapText="1"/>
    </xf>
    <xf numFmtId="0" fontId="19" fillId="0" borderId="1" xfId="42" applyFont="1" applyFill="1" applyBorder="1" applyAlignment="1">
      <alignment wrapText="1"/>
    </xf>
    <xf numFmtId="0" fontId="19" fillId="33" borderId="1" xfId="0" applyFont="1" applyFill="1" applyBorder="1" applyAlignment="1">
      <alignment wrapText="1"/>
    </xf>
    <xf numFmtId="0" fontId="19" fillId="0" borderId="1" xfId="0" applyFont="1" applyFill="1" applyBorder="1" applyAlignment="1">
      <alignment wrapText="1"/>
    </xf>
    <xf numFmtId="0" fontId="19" fillId="0" borderId="1" xfId="42" quotePrefix="1" applyNumberFormat="1" applyFont="1" applyFill="1" applyBorder="1" applyAlignment="1"/>
    <xf numFmtId="0" fontId="19" fillId="0" borderId="1" xfId="42" applyNumberFormat="1" applyFont="1" applyFill="1" applyBorder="1" applyAlignment="1">
      <alignment wrapText="1"/>
    </xf>
    <xf numFmtId="14" fontId="19" fillId="0" borderId="1" xfId="42" quotePrefix="1" applyNumberFormat="1" applyFont="1" applyFill="1" applyBorder="1" applyAlignment="1">
      <alignment horizontal="center"/>
    </xf>
    <xf numFmtId="0" fontId="19" fillId="0" borderId="1" xfId="42" quotePrefix="1" applyNumberFormat="1" applyFont="1" applyFill="1" applyBorder="1" applyAlignment="1">
      <alignment horizontal="center"/>
    </xf>
    <xf numFmtId="0" fontId="19" fillId="0" borderId="1" xfId="42" quotePrefix="1" applyNumberFormat="1" applyFont="1" applyFill="1" applyBorder="1" applyAlignment="1">
      <alignment horizontal="center" wrapText="1"/>
    </xf>
    <xf numFmtId="0" fontId="19" fillId="36" borderId="1" xfId="0" applyFont="1" applyFill="1" applyBorder="1" applyAlignment="1">
      <alignment wrapText="1"/>
    </xf>
    <xf numFmtId="44" fontId="19" fillId="0" borderId="1" xfId="45" applyFont="1" applyFill="1" applyBorder="1" applyAlignment="1">
      <alignment horizontal="right"/>
    </xf>
    <xf numFmtId="0" fontId="19" fillId="33" borderId="1" xfId="0" applyFont="1" applyFill="1" applyBorder="1" applyAlignment="1">
      <alignment wrapText="1"/>
    </xf>
    <xf numFmtId="0" fontId="19" fillId="0" borderId="1" xfId="0" applyFont="1" applyFill="1" applyBorder="1" applyAlignment="1">
      <alignment wrapText="1"/>
    </xf>
    <xf numFmtId="0" fontId="19" fillId="0" borderId="1" xfId="42" quotePrefix="1" applyNumberFormat="1" applyFont="1" applyFill="1" applyBorder="1" applyAlignment="1"/>
    <xf numFmtId="14" fontId="19" fillId="33" borderId="1" xfId="0" applyNumberFormat="1" applyFont="1" applyFill="1" applyBorder="1" applyAlignment="1">
      <alignment wrapText="1"/>
    </xf>
    <xf numFmtId="0" fontId="19" fillId="33" borderId="1" xfId="0" applyFont="1" applyFill="1" applyBorder="1" applyAlignment="1">
      <alignment wrapText="1"/>
    </xf>
    <xf numFmtId="0" fontId="19" fillId="0" borderId="1" xfId="42" applyNumberFormat="1" applyFont="1" applyFill="1" applyBorder="1" applyAlignment="1"/>
    <xf numFmtId="0" fontId="19" fillId="0" borderId="1" xfId="42" applyNumberFormat="1" applyFont="1" applyFill="1" applyBorder="1" applyAlignment="1">
      <alignment wrapText="1"/>
    </xf>
    <xf numFmtId="44" fontId="19" fillId="0" borderId="1" xfId="45" quotePrefix="1" applyFont="1" applyFill="1" applyBorder="1" applyAlignment="1"/>
    <xf numFmtId="44" fontId="19" fillId="0" borderId="1" xfId="45" quotePrefix="1" applyFont="1" applyFill="1" applyBorder="1" applyAlignment="1">
      <alignment wrapText="1"/>
    </xf>
    <xf numFmtId="14" fontId="19" fillId="0" borderId="1" xfId="45" quotePrefix="1" applyNumberFormat="1" applyFont="1" applyFill="1" applyBorder="1" applyAlignment="1">
      <alignment horizontal="center"/>
    </xf>
    <xf numFmtId="14" fontId="19" fillId="0" borderId="1" xfId="45" quotePrefix="1" applyNumberFormat="1" applyFont="1" applyFill="1" applyBorder="1" applyAlignment="1">
      <alignment horizontal="center"/>
    </xf>
    <xf numFmtId="0" fontId="19" fillId="33" borderId="1" xfId="0" applyFont="1" applyFill="1" applyBorder="1" applyAlignment="1">
      <alignment wrapText="1"/>
    </xf>
    <xf numFmtId="0" fontId="19" fillId="0" borderId="1" xfId="42" quotePrefix="1" applyNumberFormat="1" applyFont="1" applyFill="1" applyBorder="1" applyAlignment="1">
      <alignment horizontal="center" wrapText="1"/>
    </xf>
    <xf numFmtId="0" fontId="27" fillId="0" borderId="1" xfId="0" applyFont="1" applyFill="1" applyBorder="1" applyAlignment="1">
      <alignment wrapText="1"/>
    </xf>
    <xf numFmtId="0" fontId="19" fillId="0" borderId="1" xfId="42" applyFont="1" applyFill="1" applyBorder="1" applyAlignment="1">
      <alignment wrapText="1"/>
    </xf>
    <xf numFmtId="0" fontId="19" fillId="0" borderId="1" xfId="0" applyFont="1" applyFill="1" applyBorder="1" applyAlignment="1">
      <alignment wrapText="1"/>
    </xf>
    <xf numFmtId="0" fontId="19" fillId="0" borderId="1" xfId="42" quotePrefix="1" applyNumberFormat="1" applyFont="1" applyFill="1" applyBorder="1" applyAlignment="1"/>
    <xf numFmtId="14" fontId="19" fillId="0" borderId="1" xfId="42" quotePrefix="1" applyNumberFormat="1" applyFont="1" applyFill="1" applyBorder="1" applyAlignment="1">
      <alignment horizontal="center"/>
    </xf>
    <xf numFmtId="0" fontId="19" fillId="0" borderId="1" xfId="42" quotePrefix="1" applyNumberFormat="1" applyFont="1" applyFill="1" applyBorder="1" applyAlignment="1">
      <alignment horizontal="center"/>
    </xf>
    <xf numFmtId="0" fontId="19" fillId="33" borderId="1" xfId="0" applyFont="1" applyFill="1" applyBorder="1" applyAlignment="1">
      <alignment wrapText="1"/>
    </xf>
    <xf numFmtId="0" fontId="19" fillId="33" borderId="1" xfId="0" applyFont="1" applyFill="1" applyBorder="1" applyAlignment="1">
      <alignment wrapText="1"/>
    </xf>
    <xf numFmtId="0" fontId="19" fillId="33" borderId="1" xfId="0" applyFont="1" applyFill="1" applyBorder="1" applyAlignment="1">
      <alignment wrapText="1"/>
    </xf>
    <xf numFmtId="0" fontId="19" fillId="33" borderId="1" xfId="0" applyFont="1" applyFill="1" applyBorder="1" applyAlignment="1">
      <alignment wrapText="1"/>
    </xf>
    <xf numFmtId="14" fontId="19" fillId="33" borderId="1" xfId="0" applyNumberFormat="1" applyFont="1" applyFill="1" applyBorder="1" applyAlignment="1">
      <alignment wrapText="1"/>
    </xf>
    <xf numFmtId="0" fontId="19" fillId="0" borderId="1" xfId="42" quotePrefix="1" applyNumberFormat="1" applyFont="1" applyFill="1" applyBorder="1" applyAlignment="1">
      <alignment horizontal="center"/>
    </xf>
    <xf numFmtId="0" fontId="19" fillId="36" borderId="1" xfId="42" applyFont="1" applyFill="1" applyBorder="1" applyAlignment="1">
      <alignment wrapText="1"/>
    </xf>
    <xf numFmtId="0" fontId="19" fillId="33" borderId="22" xfId="0" applyFont="1" applyFill="1" applyBorder="1" applyAlignment="1">
      <alignment wrapText="1"/>
    </xf>
    <xf numFmtId="44" fontId="26" fillId="0" borderId="0" xfId="45" applyFont="1"/>
    <xf numFmtId="14" fontId="19" fillId="0" borderId="1" xfId="42" quotePrefix="1" applyNumberFormat="1" applyFont="1" applyFill="1" applyBorder="1" applyAlignment="1">
      <alignment wrapText="1"/>
    </xf>
    <xf numFmtId="0" fontId="19" fillId="0" borderId="1" xfId="42" quotePrefix="1" applyNumberFormat="1" applyFont="1" applyFill="1" applyBorder="1" applyAlignment="1">
      <alignment wrapText="1"/>
    </xf>
    <xf numFmtId="44" fontId="19" fillId="33" borderId="22" xfId="45" applyFont="1" applyFill="1" applyBorder="1" applyAlignment="1">
      <alignment wrapText="1"/>
    </xf>
    <xf numFmtId="14" fontId="19" fillId="33" borderId="22" xfId="0" applyNumberFormat="1" applyFont="1" applyFill="1" applyBorder="1" applyAlignment="1">
      <alignment wrapText="1"/>
    </xf>
    <xf numFmtId="0" fontId="19" fillId="0" borderId="1" xfId="0" applyFont="1" applyBorder="1" applyAlignment="1">
      <alignment wrapText="1"/>
    </xf>
    <xf numFmtId="0" fontId="19" fillId="0" borderId="0" xfId="0" applyFont="1" applyAlignment="1">
      <alignment wrapText="1"/>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6"/>
    <cellStyle name="Currency" xfId="45" builtinId="4"/>
    <cellStyle name="Currency 2" xfId="47"/>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2" xfId="48"/>
    <cellStyle name="Input" xfId="34" builtinId="20" customBuiltin="1"/>
    <cellStyle name="Linked Cell" xfId="35" builtinId="24" customBuiltin="1"/>
    <cellStyle name="Neutral" xfId="36" builtinId="28" customBuiltin="1"/>
    <cellStyle name="Normal" xfId="0" builtinId="0"/>
    <cellStyle name="Normal 2" xfId="43"/>
    <cellStyle name="Normal 2 2" xfId="44"/>
    <cellStyle name="Normal 3" xfId="42"/>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8">
    <dxf>
      <font>
        <color rgb="FF006100"/>
      </font>
      <fill>
        <patternFill>
          <bgColor rgb="FFC6EFCE"/>
        </patternFill>
      </fill>
    </dxf>
    <dxf>
      <font>
        <color rgb="FFFF0000"/>
      </font>
      <fill>
        <patternFill>
          <bgColor theme="5" tint="0.59996337778862885"/>
        </patternFill>
      </fill>
    </dxf>
    <dxf>
      <font>
        <color rgb="FF006100"/>
      </font>
      <fill>
        <patternFill>
          <bgColor rgb="FFC6EFCE"/>
        </patternFill>
      </fill>
    </dxf>
    <dxf>
      <font>
        <color rgb="FFFF0000"/>
      </font>
      <fill>
        <patternFill>
          <bgColor theme="5" tint="0.59996337778862885"/>
        </patternFill>
      </fill>
    </dxf>
    <dxf>
      <font>
        <color rgb="FF006100"/>
      </font>
      <fill>
        <patternFill>
          <bgColor rgb="FFC6EFCE"/>
        </patternFill>
      </fill>
    </dxf>
    <dxf>
      <font>
        <color rgb="FFFF0000"/>
      </font>
      <fill>
        <patternFill>
          <bgColor theme="5" tint="0.59996337778862885"/>
        </patternFill>
      </fill>
    </dxf>
    <dxf>
      <font>
        <color rgb="FF006100"/>
      </font>
      <fill>
        <patternFill>
          <bgColor rgb="FFC6EFCE"/>
        </patternFill>
      </fill>
    </dxf>
    <dxf>
      <font>
        <color rgb="FFFF0000"/>
      </font>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59"/>
  <sheetViews>
    <sheetView zoomScaleNormal="100" workbookViewId="0">
      <selection activeCell="B27" sqref="B27"/>
    </sheetView>
  </sheetViews>
  <sheetFormatPr defaultRowHeight="15" x14ac:dyDescent="0.25"/>
  <cols>
    <col min="1" max="1" width="16.7109375" customWidth="1"/>
    <col min="2" max="2" width="121" customWidth="1"/>
    <col min="3" max="3" width="10.7109375" bestFit="1" customWidth="1"/>
  </cols>
  <sheetData>
    <row r="1" spans="1:14" ht="18.75" x14ac:dyDescent="0.3">
      <c r="A1" s="33" t="s">
        <v>2321</v>
      </c>
    </row>
    <row r="2" spans="1:14" ht="18.75" x14ac:dyDescent="0.3">
      <c r="A2" s="33"/>
    </row>
    <row r="3" spans="1:14" ht="15.75" x14ac:dyDescent="0.25">
      <c r="A3" s="23" t="s">
        <v>2320</v>
      </c>
      <c r="B3" s="22" t="s">
        <v>2319</v>
      </c>
      <c r="C3" s="32" t="s">
        <v>2318</v>
      </c>
      <c r="D3" s="31"/>
      <c r="G3" s="30"/>
    </row>
    <row r="4" spans="1:14" x14ac:dyDescent="0.25">
      <c r="A4" s="29">
        <v>42677</v>
      </c>
      <c r="B4" s="24" t="s">
        <v>2317</v>
      </c>
      <c r="C4" s="28" t="s">
        <v>2316</v>
      </c>
      <c r="D4" s="27"/>
      <c r="E4" s="24"/>
      <c r="F4" s="24"/>
      <c r="G4" s="27"/>
      <c r="H4" s="24"/>
      <c r="I4" s="24"/>
      <c r="J4" s="24"/>
      <c r="K4" s="24"/>
      <c r="L4" s="24"/>
      <c r="M4" s="24"/>
      <c r="N4" s="24"/>
    </row>
    <row r="5" spans="1:14" x14ac:dyDescent="0.25">
      <c r="A5" s="29">
        <v>42682</v>
      </c>
      <c r="B5" s="25" t="s">
        <v>2322</v>
      </c>
      <c r="C5" s="28" t="s">
        <v>2316</v>
      </c>
      <c r="D5" s="24"/>
      <c r="E5" s="24"/>
      <c r="F5" s="24"/>
      <c r="G5" s="27"/>
      <c r="H5" s="24"/>
      <c r="I5" s="24"/>
      <c r="J5" s="24"/>
      <c r="K5" s="24"/>
      <c r="L5" s="24"/>
      <c r="M5" s="24"/>
      <c r="N5" s="24"/>
    </row>
    <row r="6" spans="1:14" x14ac:dyDescent="0.25">
      <c r="A6" s="29">
        <v>42696</v>
      </c>
      <c r="B6" s="25" t="s">
        <v>2338</v>
      </c>
      <c r="C6" s="28" t="s">
        <v>2316</v>
      </c>
      <c r="D6" s="24"/>
      <c r="E6" s="24"/>
      <c r="F6" s="24"/>
      <c r="G6" s="27"/>
      <c r="H6" s="24"/>
      <c r="I6" s="24"/>
      <c r="J6" s="24"/>
      <c r="K6" s="24"/>
      <c r="L6" s="24"/>
      <c r="M6" s="24"/>
      <c r="N6" s="24"/>
    </row>
    <row r="7" spans="1:14" x14ac:dyDescent="0.25">
      <c r="A7" s="29">
        <v>42712</v>
      </c>
      <c r="B7" s="25" t="s">
        <v>2515</v>
      </c>
      <c r="C7" s="28" t="s">
        <v>2316</v>
      </c>
      <c r="D7" s="24"/>
      <c r="E7" s="24"/>
      <c r="F7" s="24"/>
      <c r="G7" s="24"/>
      <c r="H7" s="24"/>
      <c r="I7" s="24"/>
      <c r="J7" s="24"/>
      <c r="K7" s="24"/>
      <c r="L7" s="24"/>
      <c r="M7" s="24"/>
      <c r="N7" s="24"/>
    </row>
    <row r="8" spans="1:14" s="2308" customFormat="1" x14ac:dyDescent="0.25">
      <c r="A8" s="1690">
        <v>42725</v>
      </c>
      <c r="B8" s="1809" t="s">
        <v>3237</v>
      </c>
      <c r="C8" s="2321"/>
      <c r="D8" s="2320"/>
      <c r="E8" s="2320"/>
      <c r="F8" s="2320"/>
      <c r="G8" s="2320"/>
      <c r="H8" s="2320"/>
      <c r="I8" s="2320"/>
      <c r="J8" s="2320"/>
      <c r="K8" s="2320"/>
      <c r="L8" s="2320"/>
      <c r="M8" s="2320"/>
      <c r="N8" s="2320"/>
    </row>
    <row r="9" spans="1:14" x14ac:dyDescent="0.25">
      <c r="A9" s="27"/>
      <c r="B9" s="27"/>
      <c r="C9" s="24"/>
      <c r="D9" s="24"/>
      <c r="E9" s="24"/>
      <c r="F9" s="24"/>
      <c r="G9" s="24"/>
      <c r="H9" s="24"/>
      <c r="I9" s="24"/>
      <c r="J9" s="24"/>
      <c r="K9" s="24"/>
      <c r="L9" s="24"/>
      <c r="M9" s="24"/>
      <c r="N9" s="24"/>
    </row>
    <row r="10" spans="1:14" x14ac:dyDescent="0.25">
      <c r="A10" s="37" t="s">
        <v>2330</v>
      </c>
      <c r="B10" s="36" t="s">
        <v>2329</v>
      </c>
      <c r="C10" s="35"/>
      <c r="D10" s="24"/>
      <c r="E10" s="24"/>
      <c r="F10" s="24"/>
      <c r="G10" s="24"/>
      <c r="H10" s="24"/>
      <c r="I10" s="24"/>
      <c r="J10" s="24"/>
      <c r="K10" s="24"/>
      <c r="L10" s="24"/>
      <c r="M10" s="24"/>
      <c r="N10" s="24"/>
    </row>
    <row r="11" spans="1:14" x14ac:dyDescent="0.25">
      <c r="A11" s="38" t="s">
        <v>55</v>
      </c>
      <c r="B11" s="34" t="s">
        <v>2332</v>
      </c>
      <c r="C11" s="48">
        <v>42694</v>
      </c>
      <c r="D11" s="24" t="s">
        <v>2377</v>
      </c>
      <c r="E11" s="24"/>
      <c r="F11" s="24"/>
      <c r="G11" s="24"/>
      <c r="H11" s="24"/>
      <c r="I11" s="24"/>
      <c r="J11" s="24"/>
      <c r="K11" s="24"/>
      <c r="L11" s="24"/>
      <c r="M11" s="24"/>
      <c r="N11" s="24"/>
    </row>
    <row r="12" spans="1:14" x14ac:dyDescent="0.25">
      <c r="A12" s="39" t="s">
        <v>2372</v>
      </c>
      <c r="B12" s="34" t="s">
        <v>2332</v>
      </c>
      <c r="C12" s="48">
        <v>42720</v>
      </c>
      <c r="D12" s="593" t="s">
        <v>2377</v>
      </c>
      <c r="E12" s="24"/>
      <c r="F12" s="24"/>
      <c r="G12" s="24"/>
      <c r="H12" s="24"/>
      <c r="I12" s="24"/>
      <c r="J12" s="24"/>
      <c r="K12" s="24"/>
      <c r="L12" s="24"/>
      <c r="M12" s="24"/>
      <c r="N12" s="24"/>
    </row>
    <row r="13" spans="1:14" s="412" customFormat="1" x14ac:dyDescent="0.25">
      <c r="A13" s="39" t="s">
        <v>2524</v>
      </c>
      <c r="B13" s="34" t="s">
        <v>2332</v>
      </c>
      <c r="C13" s="48">
        <v>42711</v>
      </c>
      <c r="D13" s="418" t="s">
        <v>2377</v>
      </c>
      <c r="E13" s="418"/>
      <c r="F13" s="418"/>
      <c r="G13" s="418"/>
      <c r="H13" s="418"/>
      <c r="I13" s="418"/>
      <c r="J13" s="418"/>
      <c r="K13" s="418"/>
      <c r="L13" s="418"/>
      <c r="M13" s="418"/>
      <c r="N13" s="418"/>
    </row>
    <row r="14" spans="1:14" x14ac:dyDescent="0.25">
      <c r="A14" s="39" t="s">
        <v>2325</v>
      </c>
      <c r="B14" s="34" t="s">
        <v>2332</v>
      </c>
      <c r="C14" s="48">
        <v>42713</v>
      </c>
      <c r="D14" s="521" t="s">
        <v>2377</v>
      </c>
      <c r="E14" s="24"/>
      <c r="F14" s="24"/>
      <c r="G14" s="24"/>
      <c r="H14" s="24"/>
      <c r="I14" s="24"/>
      <c r="J14" s="24"/>
      <c r="K14" s="24"/>
      <c r="L14" s="24"/>
      <c r="M14" s="24"/>
      <c r="N14" s="24"/>
    </row>
    <row r="15" spans="1:14" x14ac:dyDescent="0.25">
      <c r="A15" s="39" t="s">
        <v>2326</v>
      </c>
      <c r="B15" s="34" t="s">
        <v>2332</v>
      </c>
      <c r="C15" s="48">
        <v>42704</v>
      </c>
      <c r="D15" s="24" t="s">
        <v>2377</v>
      </c>
      <c r="E15" s="24"/>
      <c r="F15" s="24"/>
      <c r="G15" s="24"/>
      <c r="H15" s="24"/>
      <c r="I15" s="24"/>
      <c r="J15" s="24"/>
      <c r="K15" s="24"/>
      <c r="L15" s="24"/>
      <c r="M15" s="24"/>
      <c r="N15" s="24"/>
    </row>
    <row r="16" spans="1:14" x14ac:dyDescent="0.25">
      <c r="A16" s="39" t="s">
        <v>2327</v>
      </c>
      <c r="B16" s="34" t="s">
        <v>2332</v>
      </c>
      <c r="C16" s="48">
        <v>42724</v>
      </c>
      <c r="D16" s="2320" t="s">
        <v>2377</v>
      </c>
      <c r="E16" s="24"/>
      <c r="F16" s="24"/>
      <c r="G16" s="24"/>
      <c r="H16" s="24"/>
      <c r="I16" s="24"/>
      <c r="J16" s="24"/>
      <c r="K16" s="24"/>
      <c r="L16" s="24"/>
      <c r="M16" s="24"/>
      <c r="N16" s="24"/>
    </row>
    <row r="17" spans="1:14" x14ac:dyDescent="0.25">
      <c r="A17" s="39" t="s">
        <v>2328</v>
      </c>
      <c r="B17" s="34" t="s">
        <v>2332</v>
      </c>
      <c r="C17" s="48">
        <v>42702</v>
      </c>
      <c r="D17" s="24" t="s">
        <v>2377</v>
      </c>
      <c r="E17" s="24"/>
      <c r="F17" s="24"/>
      <c r="G17" s="24"/>
      <c r="H17" s="24"/>
      <c r="I17" s="24"/>
      <c r="J17" s="24"/>
      <c r="K17" s="24"/>
      <c r="L17" s="24"/>
      <c r="M17" s="24"/>
      <c r="N17" s="24"/>
    </row>
    <row r="18" spans="1:14" x14ac:dyDescent="0.25">
      <c r="A18" s="26" t="s">
        <v>2345</v>
      </c>
      <c r="B18" s="34" t="s">
        <v>2332</v>
      </c>
      <c r="C18" s="48">
        <v>42699</v>
      </c>
      <c r="D18" s="24" t="s">
        <v>2377</v>
      </c>
      <c r="E18" s="24"/>
      <c r="F18" s="24"/>
      <c r="G18" s="24"/>
      <c r="H18" s="24"/>
      <c r="I18" s="24"/>
      <c r="J18" s="24"/>
      <c r="K18" s="24"/>
      <c r="L18" s="24"/>
      <c r="M18" s="24"/>
      <c r="N18" s="24"/>
    </row>
    <row r="19" spans="1:14" s="169" customFormat="1" x14ac:dyDescent="0.25">
      <c r="A19" s="177" t="s">
        <v>2443</v>
      </c>
      <c r="B19" s="34" t="s">
        <v>2332</v>
      </c>
      <c r="C19" s="48">
        <v>42716</v>
      </c>
      <c r="D19" s="593" t="s">
        <v>2377</v>
      </c>
      <c r="E19" s="176"/>
      <c r="F19" s="176"/>
      <c r="G19" s="176"/>
      <c r="H19" s="176"/>
      <c r="I19" s="176"/>
      <c r="J19" s="176"/>
      <c r="K19" s="176"/>
      <c r="L19" s="176"/>
      <c r="M19" s="176"/>
      <c r="N19" s="176"/>
    </row>
    <row r="20" spans="1:14" x14ac:dyDescent="0.25">
      <c r="A20" s="26"/>
      <c r="B20" s="27"/>
      <c r="C20" s="24"/>
      <c r="D20" s="24"/>
      <c r="E20" s="24"/>
      <c r="F20" s="24"/>
      <c r="G20" s="24"/>
      <c r="H20" s="24"/>
      <c r="I20" s="24"/>
      <c r="J20" s="24"/>
      <c r="K20" s="24"/>
      <c r="L20" s="24"/>
      <c r="M20" s="24"/>
      <c r="N20" s="24"/>
    </row>
    <row r="21" spans="1:14" x14ac:dyDescent="0.25">
      <c r="A21" s="24"/>
      <c r="B21" s="24"/>
      <c r="C21" s="24"/>
      <c r="D21" s="24"/>
      <c r="E21" s="24"/>
      <c r="F21" s="24"/>
      <c r="G21" s="24"/>
      <c r="H21" s="24"/>
      <c r="I21" s="24"/>
      <c r="J21" s="24"/>
      <c r="K21" s="24"/>
      <c r="L21" s="24"/>
      <c r="M21" s="24"/>
      <c r="N21" s="24"/>
    </row>
    <row r="22" spans="1:14" ht="15.75" x14ac:dyDescent="0.25">
      <c r="A22" s="23" t="s">
        <v>2315</v>
      </c>
      <c r="B22" s="22" t="s">
        <v>2314</v>
      </c>
    </row>
    <row r="23" spans="1:14" x14ac:dyDescent="0.25">
      <c r="A23" s="21" t="s">
        <v>2313</v>
      </c>
      <c r="B23" s="18"/>
      <c r="D23" t="s">
        <v>320</v>
      </c>
    </row>
    <row r="24" spans="1:14" ht="30" x14ac:dyDescent="0.25">
      <c r="A24" s="17"/>
      <c r="B24" s="18" t="s">
        <v>2312</v>
      </c>
    </row>
    <row r="25" spans="1:14" ht="45" x14ac:dyDescent="0.25">
      <c r="A25" s="17"/>
      <c r="B25" s="18" t="s">
        <v>2311</v>
      </c>
    </row>
    <row r="26" spans="1:14" x14ac:dyDescent="0.25">
      <c r="A26" s="17"/>
      <c r="B26" s="55" t="s">
        <v>2340</v>
      </c>
    </row>
    <row r="27" spans="1:14" ht="30" x14ac:dyDescent="0.25">
      <c r="A27" s="17"/>
      <c r="B27" s="18" t="s">
        <v>2310</v>
      </c>
    </row>
    <row r="28" spans="1:14" ht="60" x14ac:dyDescent="0.25">
      <c r="A28" s="17"/>
      <c r="B28" s="18" t="s">
        <v>2309</v>
      </c>
    </row>
    <row r="29" spans="1:14" ht="45" x14ac:dyDescent="0.25">
      <c r="A29" s="17"/>
      <c r="B29" s="18" t="s">
        <v>2323</v>
      </c>
    </row>
    <row r="30" spans="1:14" ht="30" x14ac:dyDescent="0.25">
      <c r="A30" s="17"/>
      <c r="B30" s="18" t="s">
        <v>2324</v>
      </c>
    </row>
    <row r="31" spans="1:14" ht="30" x14ac:dyDescent="0.25">
      <c r="A31" s="17"/>
      <c r="B31" s="18" t="s">
        <v>2308</v>
      </c>
    </row>
    <row r="32" spans="1:14" x14ac:dyDescent="0.25">
      <c r="A32" s="17"/>
      <c r="B32" s="18" t="s">
        <v>2307</v>
      </c>
    </row>
    <row r="33" spans="1:2" ht="60" x14ac:dyDescent="0.25">
      <c r="A33" s="17"/>
      <c r="B33" s="57" t="s">
        <v>3254</v>
      </c>
    </row>
    <row r="34" spans="1:2" x14ac:dyDescent="0.25">
      <c r="A34" s="19"/>
      <c r="B34" s="18"/>
    </row>
    <row r="35" spans="1:2" ht="30" x14ac:dyDescent="0.25">
      <c r="A35" s="20" t="s">
        <v>2306</v>
      </c>
      <c r="B35" s="18" t="s">
        <v>2305</v>
      </c>
    </row>
    <row r="36" spans="1:2" ht="30" x14ac:dyDescent="0.25">
      <c r="A36" s="17"/>
      <c r="B36" s="18" t="s">
        <v>2304</v>
      </c>
    </row>
    <row r="37" spans="1:2" ht="30" x14ac:dyDescent="0.25">
      <c r="A37" s="17"/>
      <c r="B37" s="18" t="s">
        <v>2303</v>
      </c>
    </row>
    <row r="38" spans="1:2" ht="30" x14ac:dyDescent="0.25">
      <c r="A38" s="17"/>
      <c r="B38" s="18" t="s">
        <v>2302</v>
      </c>
    </row>
    <row r="39" spans="1:2" ht="30" x14ac:dyDescent="0.25">
      <c r="A39" s="17"/>
      <c r="B39" s="18" t="s">
        <v>2301</v>
      </c>
    </row>
    <row r="40" spans="1:2" s="50" customFormat="1" x14ac:dyDescent="0.25">
      <c r="A40" s="53"/>
      <c r="B40" s="54" t="s">
        <v>2339</v>
      </c>
    </row>
    <row r="41" spans="1:2" x14ac:dyDescent="0.25">
      <c r="A41" s="19"/>
      <c r="B41" s="18"/>
    </row>
    <row r="42" spans="1:2" x14ac:dyDescent="0.25">
      <c r="A42" s="20" t="s">
        <v>2300</v>
      </c>
      <c r="B42" s="18" t="s">
        <v>2299</v>
      </c>
    </row>
    <row r="43" spans="1:2" x14ac:dyDescent="0.25">
      <c r="A43" s="19"/>
      <c r="B43" s="18" t="s">
        <v>2298</v>
      </c>
    </row>
    <row r="44" spans="1:2" x14ac:dyDescent="0.25">
      <c r="A44" s="17"/>
    </row>
    <row r="45" spans="1:2" ht="30" x14ac:dyDescent="0.25">
      <c r="A45" s="277" t="s">
        <v>3252</v>
      </c>
      <c r="B45" s="57" t="s">
        <v>2828</v>
      </c>
    </row>
    <row r="46" spans="1:2" x14ac:dyDescent="0.25">
      <c r="A46" s="19"/>
      <c r="B46" s="57" t="s">
        <v>2516</v>
      </c>
    </row>
    <row r="47" spans="1:2" x14ac:dyDescent="0.25">
      <c r="A47" s="17"/>
    </row>
    <row r="48" spans="1:2" s="169" customFormat="1" ht="30" x14ac:dyDescent="0.25">
      <c r="A48" s="277" t="s">
        <v>3253</v>
      </c>
      <c r="B48" s="417" t="s">
        <v>2831</v>
      </c>
    </row>
    <row r="49" spans="1:2" s="169" customFormat="1" x14ac:dyDescent="0.25">
      <c r="A49" s="19"/>
      <c r="B49" s="57" t="s">
        <v>2516</v>
      </c>
    </row>
    <row r="50" spans="1:2" s="169" customFormat="1" x14ac:dyDescent="0.25">
      <c r="A50" s="19"/>
      <c r="B50" s="57" t="s">
        <v>2517</v>
      </c>
    </row>
    <row r="51" spans="1:2" x14ac:dyDescent="0.25">
      <c r="A51" s="17"/>
    </row>
    <row r="52" spans="1:2" x14ac:dyDescent="0.25">
      <c r="A52" s="17"/>
    </row>
    <row r="53" spans="1:2" x14ac:dyDescent="0.25">
      <c r="A53" s="17"/>
    </row>
    <row r="54" spans="1:2" x14ac:dyDescent="0.25">
      <c r="A54" s="17"/>
    </row>
    <row r="55" spans="1:2" x14ac:dyDescent="0.25">
      <c r="A55" s="17"/>
    </row>
    <row r="56" spans="1:2" x14ac:dyDescent="0.25">
      <c r="A56" s="17"/>
    </row>
    <row r="57" spans="1:2" x14ac:dyDescent="0.25">
      <c r="A57" s="17"/>
    </row>
    <row r="58" spans="1:2" x14ac:dyDescent="0.25">
      <c r="A58" s="17"/>
    </row>
    <row r="59" spans="1:2" x14ac:dyDescent="0.25">
      <c r="A59" s="17"/>
    </row>
  </sheetData>
  <conditionalFormatting sqref="B11">
    <cfRule type="containsText" dxfId="7" priority="9" operator="containsText" text="NO">
      <formula>NOT(ISERROR(SEARCH("NO",B11)))</formula>
    </cfRule>
    <cfRule type="containsText" dxfId="6" priority="10" operator="containsText" text="YES">
      <formula>NOT(ISERROR(SEARCH("YES",B11)))</formula>
    </cfRule>
  </conditionalFormatting>
  <conditionalFormatting sqref="B12 B14:B18">
    <cfRule type="containsText" dxfId="5" priority="7" operator="containsText" text="NO">
      <formula>NOT(ISERROR(SEARCH("NO",B12)))</formula>
    </cfRule>
    <cfRule type="containsText" dxfId="4" priority="8" operator="containsText" text="YES">
      <formula>NOT(ISERROR(SEARCH("YES",B12)))</formula>
    </cfRule>
  </conditionalFormatting>
  <conditionalFormatting sqref="B19">
    <cfRule type="containsText" dxfId="3" priority="5" operator="containsText" text="NO">
      <formula>NOT(ISERROR(SEARCH("NO",B19)))</formula>
    </cfRule>
    <cfRule type="containsText" dxfId="2" priority="6" operator="containsText" text="YES">
      <formula>NOT(ISERROR(SEARCH("YES",B19)))</formula>
    </cfRule>
  </conditionalFormatting>
  <conditionalFormatting sqref="B13">
    <cfRule type="containsText" dxfId="1" priority="1" operator="containsText" text="NO">
      <formula>NOT(ISERROR(SEARCH("NO",B13)))</formula>
    </cfRule>
    <cfRule type="containsText" dxfId="0" priority="2" operator="containsText" text="YES">
      <formula>NOT(ISERROR(SEARCH("YES",B13)))</formula>
    </cfRule>
  </conditionalFormatting>
  <pageMargins left="0.7" right="0.7" top="0.75" bottom="0.75" header="0.3" footer="0.3"/>
  <pageSetup paperSize="9" scale="55" orientation="portrait" r:id="rId1"/>
  <headerFooter>
    <oddFooter>&amp;C&amp;A&amp;R&amp;P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pageSetUpPr fitToPage="1"/>
  </sheetPr>
  <dimension ref="A1:Q547"/>
  <sheetViews>
    <sheetView showGridLines="0" tabSelected="1" showRuler="0" zoomScale="90" zoomScaleNormal="90" workbookViewId="0">
      <pane xSplit="5" ySplit="2" topLeftCell="F194" activePane="bottomRight" state="frozen"/>
      <selection pane="topRight" activeCell="F1" sqref="F1"/>
      <selection pane="bottomLeft" activeCell="A3" sqref="A3"/>
      <selection pane="bottomRight" activeCell="C555" sqref="C555"/>
    </sheetView>
  </sheetViews>
  <sheetFormatPr defaultRowHeight="12.75" x14ac:dyDescent="0.2"/>
  <cols>
    <col min="1" max="1" width="15.7109375" style="2333" customWidth="1"/>
    <col min="2" max="2" width="11.5703125" style="2333" customWidth="1"/>
    <col min="3" max="3" width="37.85546875" style="2333" customWidth="1"/>
    <col min="4" max="4" width="38.28515625" style="2333" customWidth="1"/>
    <col min="5" max="5" width="56.5703125" style="2333" customWidth="1"/>
    <col min="6" max="6" width="15.5703125" style="2347" customWidth="1"/>
    <col min="7" max="11" width="10.7109375" style="2333" customWidth="1"/>
    <col min="12" max="12" width="13.140625" style="2333" customWidth="1"/>
    <col min="13" max="13" width="12.85546875" style="2333" customWidth="1"/>
    <col min="14" max="14" width="16.5703125" style="2333" customWidth="1"/>
    <col min="15" max="15" width="15" style="2333" customWidth="1"/>
    <col min="16" max="16" width="29.42578125" style="2333" customWidth="1"/>
    <col min="17" max="17" width="13" style="2333" customWidth="1"/>
    <col min="18" max="16384" width="9.140625" style="2333"/>
  </cols>
  <sheetData>
    <row r="1" spans="1:17" ht="51" x14ac:dyDescent="0.2">
      <c r="A1" s="2331" t="s">
        <v>0</v>
      </c>
      <c r="B1" s="2331" t="s">
        <v>2297</v>
      </c>
      <c r="C1" s="2331" t="s">
        <v>1</v>
      </c>
      <c r="D1" s="2331" t="s">
        <v>14</v>
      </c>
      <c r="E1" s="2331" t="s">
        <v>3272</v>
      </c>
      <c r="F1" s="2332" t="s">
        <v>10</v>
      </c>
      <c r="G1" s="2331" t="s">
        <v>3261</v>
      </c>
      <c r="H1" s="2331" t="s">
        <v>5</v>
      </c>
      <c r="I1" s="2331" t="s">
        <v>7</v>
      </c>
      <c r="J1" s="2331" t="s">
        <v>3271</v>
      </c>
      <c r="K1" s="2331" t="s">
        <v>3269</v>
      </c>
      <c r="L1" s="2331" t="s">
        <v>3270</v>
      </c>
      <c r="M1" s="2331" t="s">
        <v>3262</v>
      </c>
      <c r="N1" s="2331" t="s">
        <v>2</v>
      </c>
      <c r="O1" s="2331" t="s">
        <v>3</v>
      </c>
      <c r="P1" s="2331" t="s">
        <v>1118</v>
      </c>
      <c r="Q1" s="2331" t="s">
        <v>3417</v>
      </c>
    </row>
    <row r="2" spans="1:17" s="2334" customFormat="1" ht="12.75" hidden="1" customHeight="1" x14ac:dyDescent="0.2">
      <c r="A2" s="2334" t="s">
        <v>2844</v>
      </c>
      <c r="B2" s="2335" t="s">
        <v>42</v>
      </c>
      <c r="C2" s="46" t="s">
        <v>2947</v>
      </c>
      <c r="D2" s="2337" t="s">
        <v>31</v>
      </c>
      <c r="E2" s="2349"/>
      <c r="F2" s="2327">
        <v>4511</v>
      </c>
      <c r="H2" s="2348"/>
      <c r="I2" s="2348"/>
      <c r="M2" s="2348"/>
      <c r="Q2" s="2333" t="s">
        <v>3418</v>
      </c>
    </row>
    <row r="3" spans="1:17" s="2334" customFormat="1" ht="12.75" customHeight="1" x14ac:dyDescent="0.2">
      <c r="A3" s="2333" t="s">
        <v>2345</v>
      </c>
      <c r="B3" s="2336" t="s">
        <v>2621</v>
      </c>
      <c r="C3" s="2339" t="s">
        <v>2381</v>
      </c>
      <c r="D3" s="2337" t="s">
        <v>33</v>
      </c>
      <c r="E3" s="2349" t="s">
        <v>3286</v>
      </c>
      <c r="F3" s="2327">
        <v>11900</v>
      </c>
      <c r="G3" s="2366">
        <v>12</v>
      </c>
      <c r="H3" s="2367">
        <v>43282</v>
      </c>
      <c r="I3" s="2367">
        <v>43646</v>
      </c>
      <c r="J3" s="2367">
        <v>43252</v>
      </c>
      <c r="K3" s="2366" t="s">
        <v>18</v>
      </c>
      <c r="L3" s="2366" t="s">
        <v>18</v>
      </c>
      <c r="M3" s="2366" t="s">
        <v>18</v>
      </c>
      <c r="N3" s="2334" t="s">
        <v>15</v>
      </c>
      <c r="O3" s="2334" t="s">
        <v>3287</v>
      </c>
      <c r="P3" s="2334" t="s">
        <v>3259</v>
      </c>
      <c r="Q3" s="2333" t="s">
        <v>3418</v>
      </c>
    </row>
    <row r="4" spans="1:17" s="2334" customFormat="1" ht="25.5" x14ac:dyDescent="0.2">
      <c r="A4" s="2334" t="s">
        <v>2524</v>
      </c>
      <c r="B4" s="2335" t="s">
        <v>45</v>
      </c>
      <c r="C4" s="2334" t="s">
        <v>2542</v>
      </c>
      <c r="D4" s="2337" t="s">
        <v>34</v>
      </c>
      <c r="E4" s="2349" t="s">
        <v>3343</v>
      </c>
      <c r="F4" s="2327">
        <v>6587</v>
      </c>
      <c r="G4" s="2366" t="s">
        <v>3412</v>
      </c>
      <c r="H4" s="2367" t="s">
        <v>18</v>
      </c>
      <c r="I4" s="2367" t="s">
        <v>18</v>
      </c>
      <c r="J4" s="2366" t="s">
        <v>18</v>
      </c>
      <c r="K4" s="2366" t="s">
        <v>18</v>
      </c>
      <c r="L4" s="2366" t="s">
        <v>18</v>
      </c>
      <c r="M4" s="2366" t="s">
        <v>18</v>
      </c>
      <c r="N4" s="2334" t="s">
        <v>15</v>
      </c>
      <c r="O4" s="2334" t="s">
        <v>3287</v>
      </c>
      <c r="P4" s="2334" t="s">
        <v>3260</v>
      </c>
      <c r="Q4" s="2333" t="s">
        <v>3418</v>
      </c>
    </row>
    <row r="5" spans="1:17" s="2334" customFormat="1" ht="12.75" hidden="1" customHeight="1" x14ac:dyDescent="0.2">
      <c r="A5" s="2334" t="s">
        <v>2835</v>
      </c>
      <c r="B5" s="2335" t="s">
        <v>3132</v>
      </c>
      <c r="C5" s="2334" t="s">
        <v>3130</v>
      </c>
      <c r="D5" s="2337" t="s">
        <v>35</v>
      </c>
      <c r="E5" s="2349"/>
      <c r="F5" s="2327">
        <v>3610</v>
      </c>
      <c r="Q5" s="2333" t="s">
        <v>3419</v>
      </c>
    </row>
    <row r="6" spans="1:17" s="2334" customFormat="1" ht="12.75" hidden="1" customHeight="1" x14ac:dyDescent="0.2">
      <c r="A6" s="2334" t="s">
        <v>2345</v>
      </c>
      <c r="B6" s="2335" t="s">
        <v>48</v>
      </c>
      <c r="C6" s="2339" t="s">
        <v>2383</v>
      </c>
      <c r="D6" s="2340" t="s">
        <v>37</v>
      </c>
      <c r="E6" s="2349" t="s">
        <v>3477</v>
      </c>
      <c r="F6" s="2327">
        <v>4100</v>
      </c>
      <c r="G6" s="2333">
        <v>12</v>
      </c>
      <c r="H6" s="2338">
        <v>42826</v>
      </c>
      <c r="I6" s="2338">
        <v>43190</v>
      </c>
      <c r="J6" s="2334" t="s">
        <v>18</v>
      </c>
      <c r="K6" s="2334" t="s">
        <v>18</v>
      </c>
      <c r="L6" s="2334" t="s">
        <v>18</v>
      </c>
      <c r="M6" s="2334" t="s">
        <v>18</v>
      </c>
      <c r="N6" s="2334" t="s">
        <v>15</v>
      </c>
      <c r="O6" s="2334" t="s">
        <v>3287</v>
      </c>
      <c r="P6" s="2334" t="s">
        <v>3259</v>
      </c>
      <c r="Q6" s="2333" t="s">
        <v>3418</v>
      </c>
    </row>
    <row r="7" spans="1:17" s="2334" customFormat="1" ht="25.5" hidden="1" customHeight="1" x14ac:dyDescent="0.2">
      <c r="A7" s="2334" t="s">
        <v>2832</v>
      </c>
      <c r="B7" s="2335" t="s">
        <v>50</v>
      </c>
      <c r="C7" s="2334" t="s">
        <v>2858</v>
      </c>
      <c r="D7" s="2337" t="s">
        <v>39</v>
      </c>
      <c r="E7" s="2349" t="s">
        <v>3350</v>
      </c>
      <c r="F7" s="2327">
        <v>273</v>
      </c>
      <c r="G7" s="2334" t="s">
        <v>18</v>
      </c>
      <c r="H7" s="2334" t="s">
        <v>18</v>
      </c>
      <c r="I7" s="2334" t="s">
        <v>18</v>
      </c>
      <c r="J7" s="2334" t="s">
        <v>18</v>
      </c>
      <c r="K7" s="2334" t="s">
        <v>18</v>
      </c>
      <c r="L7" s="2334" t="s">
        <v>18</v>
      </c>
      <c r="M7" s="2334" t="s">
        <v>18</v>
      </c>
      <c r="N7" s="2334" t="s">
        <v>15</v>
      </c>
      <c r="O7" s="2334" t="s">
        <v>3287</v>
      </c>
      <c r="P7" s="2334" t="s">
        <v>2832</v>
      </c>
      <c r="Q7" s="2333" t="s">
        <v>3419</v>
      </c>
    </row>
    <row r="8" spans="1:17" s="2334" customFormat="1" ht="12.75" customHeight="1" x14ac:dyDescent="0.2">
      <c r="A8" s="2334" t="s">
        <v>2832</v>
      </c>
      <c r="B8" s="2335" t="s">
        <v>2862</v>
      </c>
      <c r="C8" s="2334" t="s">
        <v>2860</v>
      </c>
      <c r="D8" s="2337" t="s">
        <v>40</v>
      </c>
      <c r="E8" s="2349" t="s">
        <v>3351</v>
      </c>
      <c r="F8" s="2327">
        <v>20343</v>
      </c>
      <c r="G8" s="2366">
        <f>12*5</f>
        <v>60</v>
      </c>
      <c r="H8" s="2367">
        <v>41365</v>
      </c>
      <c r="I8" s="2367">
        <v>43190</v>
      </c>
      <c r="J8" s="2367">
        <v>42825</v>
      </c>
      <c r="K8" s="2366" t="s">
        <v>2332</v>
      </c>
      <c r="L8" s="2366" t="s">
        <v>18</v>
      </c>
      <c r="M8" s="2366" t="s">
        <v>18</v>
      </c>
      <c r="N8" s="2334" t="s">
        <v>15</v>
      </c>
      <c r="O8" s="2334" t="s">
        <v>2337</v>
      </c>
      <c r="P8" s="2334" t="s">
        <v>2832</v>
      </c>
      <c r="Q8" s="2333" t="s">
        <v>3418</v>
      </c>
    </row>
    <row r="9" spans="1:17" s="2334" customFormat="1" ht="25.5" customHeight="1" x14ac:dyDescent="0.2">
      <c r="A9" s="2334" t="s">
        <v>2835</v>
      </c>
      <c r="B9" s="2335" t="s">
        <v>451</v>
      </c>
      <c r="C9" s="2334" t="s">
        <v>2863</v>
      </c>
      <c r="D9" s="2337" t="s">
        <v>428</v>
      </c>
      <c r="E9" s="2349" t="s">
        <v>3385</v>
      </c>
      <c r="F9" s="2327">
        <v>9237</v>
      </c>
      <c r="G9" s="2368" t="s">
        <v>18</v>
      </c>
      <c r="H9" s="2368" t="s">
        <v>18</v>
      </c>
      <c r="I9" s="2368" t="s">
        <v>18</v>
      </c>
      <c r="J9" s="2368" t="s">
        <v>18</v>
      </c>
      <c r="K9" s="2368" t="s">
        <v>18</v>
      </c>
      <c r="L9" s="2368" t="s">
        <v>18</v>
      </c>
      <c r="M9" s="2368" t="s">
        <v>18</v>
      </c>
      <c r="N9" s="2334" t="s">
        <v>15</v>
      </c>
      <c r="O9" s="2334" t="s">
        <v>3263</v>
      </c>
      <c r="P9" s="2334" t="s">
        <v>3256</v>
      </c>
      <c r="Q9" s="2333" t="s">
        <v>3418</v>
      </c>
    </row>
    <row r="10" spans="1:17" s="2334" customFormat="1" ht="25.5" hidden="1" customHeight="1" x14ac:dyDescent="0.2">
      <c r="A10" s="2334" t="s">
        <v>2524</v>
      </c>
      <c r="B10" s="2335" t="s">
        <v>2867</v>
      </c>
      <c r="C10" s="46" t="s">
        <v>2527</v>
      </c>
      <c r="D10" s="2337" t="s">
        <v>430</v>
      </c>
      <c r="E10" s="2349" t="s">
        <v>3420</v>
      </c>
      <c r="F10" s="2327">
        <v>429.75</v>
      </c>
      <c r="P10" s="2334" t="s">
        <v>3258</v>
      </c>
      <c r="Q10" s="2333" t="s">
        <v>3418</v>
      </c>
    </row>
    <row r="11" spans="1:17" s="2334" customFormat="1" ht="12.75" customHeight="1" x14ac:dyDescent="0.2">
      <c r="A11" s="2334" t="s">
        <v>2835</v>
      </c>
      <c r="B11" s="2335" t="s">
        <v>2868</v>
      </c>
      <c r="C11" s="46" t="s">
        <v>2866</v>
      </c>
      <c r="D11" s="2340" t="s">
        <v>430</v>
      </c>
      <c r="E11" s="2322" t="s">
        <v>3387</v>
      </c>
      <c r="F11" s="2327">
        <v>12119</v>
      </c>
      <c r="G11" s="2368" t="s">
        <v>18</v>
      </c>
      <c r="H11" s="2368" t="s">
        <v>18</v>
      </c>
      <c r="I11" s="2368" t="s">
        <v>18</v>
      </c>
      <c r="J11" s="2368" t="s">
        <v>18</v>
      </c>
      <c r="K11" s="2368" t="s">
        <v>18</v>
      </c>
      <c r="L11" s="2368" t="s">
        <v>18</v>
      </c>
      <c r="M11" s="2368" t="s">
        <v>18</v>
      </c>
      <c r="N11" s="2334" t="s">
        <v>15</v>
      </c>
      <c r="O11" s="2334" t="s">
        <v>3287</v>
      </c>
      <c r="P11" s="2334" t="s">
        <v>3257</v>
      </c>
      <c r="Q11" s="2333" t="s">
        <v>3418</v>
      </c>
    </row>
    <row r="12" spans="1:17" s="2334" customFormat="1" ht="12.75" customHeight="1" x14ac:dyDescent="0.2">
      <c r="A12" s="2334" t="s">
        <v>2832</v>
      </c>
      <c r="B12" s="2335" t="s">
        <v>455</v>
      </c>
      <c r="C12" s="2334" t="s">
        <v>2857</v>
      </c>
      <c r="D12" s="2337" t="s">
        <v>432</v>
      </c>
      <c r="E12" s="2334" t="s">
        <v>2857</v>
      </c>
      <c r="F12" s="2327">
        <v>256000</v>
      </c>
      <c r="G12" s="2366">
        <f>12*10</f>
        <v>120</v>
      </c>
      <c r="H12" s="2367">
        <v>39539</v>
      </c>
      <c r="I12" s="2367">
        <v>43233</v>
      </c>
      <c r="J12" s="2367">
        <v>42825</v>
      </c>
      <c r="K12" s="2366" t="s">
        <v>2336</v>
      </c>
      <c r="L12" s="2366" t="s">
        <v>3416</v>
      </c>
      <c r="M12" s="2367">
        <v>43964</v>
      </c>
      <c r="N12" s="2334" t="s">
        <v>3268</v>
      </c>
      <c r="O12" s="2334" t="s">
        <v>3265</v>
      </c>
      <c r="P12" s="2334" t="s">
        <v>2832</v>
      </c>
      <c r="Q12" s="2333" t="s">
        <v>3418</v>
      </c>
    </row>
    <row r="13" spans="1:17" s="2334" customFormat="1" ht="14.25" customHeight="1" x14ac:dyDescent="0.2">
      <c r="A13" s="2333" t="s">
        <v>2345</v>
      </c>
      <c r="B13" s="2336" t="s">
        <v>2385</v>
      </c>
      <c r="C13" s="2333" t="s">
        <v>2387</v>
      </c>
      <c r="D13" s="2340" t="s">
        <v>433</v>
      </c>
      <c r="E13" s="2364" t="s">
        <v>3394</v>
      </c>
      <c r="F13" s="2327">
        <v>29490</v>
      </c>
      <c r="G13" s="2366">
        <v>12</v>
      </c>
      <c r="H13" s="2367">
        <v>42826</v>
      </c>
      <c r="I13" s="2367">
        <v>42825</v>
      </c>
      <c r="J13" s="2367">
        <v>42736</v>
      </c>
      <c r="K13" s="2366" t="s">
        <v>18</v>
      </c>
      <c r="L13" s="2366" t="s">
        <v>18</v>
      </c>
      <c r="M13" s="2366" t="s">
        <v>18</v>
      </c>
      <c r="N13" s="2334" t="s">
        <v>15</v>
      </c>
      <c r="O13" s="2334" t="s">
        <v>3287</v>
      </c>
      <c r="P13" s="2334" t="s">
        <v>3259</v>
      </c>
      <c r="Q13" s="2333" t="s">
        <v>3418</v>
      </c>
    </row>
    <row r="14" spans="1:17" s="2334" customFormat="1" ht="14.25" hidden="1" customHeight="1" x14ac:dyDescent="0.2">
      <c r="A14" s="2333" t="s">
        <v>2345</v>
      </c>
      <c r="B14" s="2336" t="s">
        <v>2386</v>
      </c>
      <c r="C14" s="2333" t="s">
        <v>2388</v>
      </c>
      <c r="D14" s="2340" t="s">
        <v>433</v>
      </c>
      <c r="E14" s="2334" t="s">
        <v>3395</v>
      </c>
      <c r="F14" s="2327">
        <v>1494</v>
      </c>
      <c r="G14" s="2334" t="s">
        <v>18</v>
      </c>
      <c r="H14" s="2334" t="s">
        <v>18</v>
      </c>
      <c r="I14" s="2334" t="s">
        <v>18</v>
      </c>
      <c r="J14" s="2334" t="s">
        <v>18</v>
      </c>
      <c r="K14" s="2334" t="s">
        <v>18</v>
      </c>
      <c r="L14" s="2334" t="s">
        <v>18</v>
      </c>
      <c r="M14" s="2334" t="s">
        <v>18</v>
      </c>
      <c r="N14" s="2334" t="s">
        <v>15</v>
      </c>
      <c r="O14" s="2334" t="s">
        <v>3287</v>
      </c>
      <c r="P14" s="2334" t="s">
        <v>3259</v>
      </c>
      <c r="Q14" s="2333" t="s">
        <v>3418</v>
      </c>
    </row>
    <row r="15" spans="1:17" s="2334" customFormat="1" ht="12.75" hidden="1" customHeight="1" x14ac:dyDescent="0.2">
      <c r="A15" s="2334" t="s">
        <v>2832</v>
      </c>
      <c r="B15" s="2335" t="s">
        <v>3235</v>
      </c>
      <c r="C15" s="2334" t="s">
        <v>3233</v>
      </c>
      <c r="D15" s="2337" t="s">
        <v>434</v>
      </c>
      <c r="F15" s="2327">
        <v>1202</v>
      </c>
      <c r="G15" s="2335" t="s">
        <v>18</v>
      </c>
      <c r="H15" s="2335" t="s">
        <v>18</v>
      </c>
      <c r="I15" s="2335" t="s">
        <v>18</v>
      </c>
      <c r="J15" s="2335" t="s">
        <v>18</v>
      </c>
      <c r="K15" s="2335" t="s">
        <v>18</v>
      </c>
      <c r="L15" s="2335" t="s">
        <v>18</v>
      </c>
      <c r="M15" s="2335" t="s">
        <v>18</v>
      </c>
      <c r="N15" s="2334" t="s">
        <v>15</v>
      </c>
      <c r="O15" s="2334" t="s">
        <v>3287</v>
      </c>
      <c r="P15" s="2334" t="s">
        <v>2832</v>
      </c>
      <c r="Q15" s="2333" t="s">
        <v>3418</v>
      </c>
    </row>
    <row r="16" spans="1:17" s="2334" customFormat="1" ht="12.75" customHeight="1" x14ac:dyDescent="0.2">
      <c r="A16" s="2334" t="s">
        <v>2835</v>
      </c>
      <c r="B16" s="2335" t="s">
        <v>2874</v>
      </c>
      <c r="C16" s="2334" t="s">
        <v>2872</v>
      </c>
      <c r="D16" s="2337" t="s">
        <v>435</v>
      </c>
      <c r="E16" s="2334" t="s">
        <v>3366</v>
      </c>
      <c r="F16" s="2327">
        <v>12000</v>
      </c>
      <c r="G16" s="2368" t="s">
        <v>18</v>
      </c>
      <c r="H16" s="2368" t="s">
        <v>18</v>
      </c>
      <c r="I16" s="2368" t="s">
        <v>18</v>
      </c>
      <c r="J16" s="2368" t="s">
        <v>18</v>
      </c>
      <c r="K16" s="2368" t="s">
        <v>18</v>
      </c>
      <c r="L16" s="2368" t="s">
        <v>18</v>
      </c>
      <c r="M16" s="2368" t="s">
        <v>18</v>
      </c>
      <c r="N16" s="2334" t="s">
        <v>15</v>
      </c>
      <c r="O16" s="2334" t="s">
        <v>3263</v>
      </c>
      <c r="P16" s="2334" t="s">
        <v>3256</v>
      </c>
      <c r="Q16" s="2333" t="s">
        <v>3418</v>
      </c>
    </row>
    <row r="17" spans="1:17" s="2334" customFormat="1" ht="12.75" hidden="1" customHeight="1" x14ac:dyDescent="0.2">
      <c r="A17" s="2334" t="s">
        <v>2832</v>
      </c>
      <c r="B17" s="2335" t="s">
        <v>459</v>
      </c>
      <c r="C17" s="2334" t="s">
        <v>2878</v>
      </c>
      <c r="D17" s="2337" t="s">
        <v>436</v>
      </c>
      <c r="E17" s="2365" t="s">
        <v>3391</v>
      </c>
      <c r="F17" s="2327">
        <v>415</v>
      </c>
      <c r="G17" s="2335" t="s">
        <v>18</v>
      </c>
      <c r="H17" s="2335" t="s">
        <v>18</v>
      </c>
      <c r="I17" s="2335" t="s">
        <v>18</v>
      </c>
      <c r="J17" s="2335" t="s">
        <v>18</v>
      </c>
      <c r="K17" s="2335" t="s">
        <v>18</v>
      </c>
      <c r="L17" s="2335" t="s">
        <v>18</v>
      </c>
      <c r="M17" s="2335" t="s">
        <v>18</v>
      </c>
      <c r="N17" s="2334" t="s">
        <v>15</v>
      </c>
      <c r="O17" s="2334" t="s">
        <v>3287</v>
      </c>
      <c r="P17" s="2334" t="s">
        <v>2832</v>
      </c>
      <c r="Q17" s="2333" t="s">
        <v>3419</v>
      </c>
    </row>
    <row r="18" spans="1:17" s="2334" customFormat="1" ht="25.5" hidden="1" customHeight="1" x14ac:dyDescent="0.2">
      <c r="A18" s="2333" t="s">
        <v>2524</v>
      </c>
      <c r="B18" s="2336" t="s">
        <v>2884</v>
      </c>
      <c r="C18" s="2333" t="s">
        <v>2525</v>
      </c>
      <c r="D18" s="2337" t="s">
        <v>439</v>
      </c>
      <c r="E18" s="2349"/>
      <c r="F18" s="2327">
        <v>275</v>
      </c>
      <c r="Q18" s="2333" t="s">
        <v>3419</v>
      </c>
    </row>
    <row r="19" spans="1:17" s="2334" customFormat="1" ht="25.5" hidden="1" customHeight="1" x14ac:dyDescent="0.2">
      <c r="A19" s="2334" t="s">
        <v>2832</v>
      </c>
      <c r="B19" s="2335" t="s">
        <v>2890</v>
      </c>
      <c r="C19" s="2334" t="s">
        <v>2888</v>
      </c>
      <c r="D19" s="2337" t="s">
        <v>441</v>
      </c>
      <c r="E19" s="2365" t="s">
        <v>3392</v>
      </c>
      <c r="F19" s="2327">
        <v>4323</v>
      </c>
      <c r="G19" s="2335" t="s">
        <v>18</v>
      </c>
      <c r="H19" s="2335" t="s">
        <v>18</v>
      </c>
      <c r="I19" s="2335" t="s">
        <v>18</v>
      </c>
      <c r="J19" s="2335" t="s">
        <v>18</v>
      </c>
      <c r="K19" s="2335" t="s">
        <v>18</v>
      </c>
      <c r="L19" s="2335" t="s">
        <v>18</v>
      </c>
      <c r="M19" s="2335" t="s">
        <v>18</v>
      </c>
      <c r="N19" s="2334" t="s">
        <v>15</v>
      </c>
      <c r="O19" s="2334" t="s">
        <v>3287</v>
      </c>
      <c r="P19" s="2334" t="s">
        <v>2832</v>
      </c>
      <c r="Q19" s="2333" t="s">
        <v>3419</v>
      </c>
    </row>
    <row r="20" spans="1:17" s="2334" customFormat="1" ht="25.5" hidden="1" customHeight="1" x14ac:dyDescent="0.2">
      <c r="A20" s="2334" t="s">
        <v>2835</v>
      </c>
      <c r="B20" s="2335" t="s">
        <v>2891</v>
      </c>
      <c r="C20" s="2334" t="s">
        <v>2889</v>
      </c>
      <c r="D20" s="2337" t="s">
        <v>441</v>
      </c>
      <c r="E20" s="2349"/>
      <c r="F20" s="2327">
        <v>47</v>
      </c>
      <c r="Q20" s="2333" t="s">
        <v>3419</v>
      </c>
    </row>
    <row r="21" spans="1:17" s="2334" customFormat="1" ht="12.75" hidden="1" customHeight="1" x14ac:dyDescent="0.2">
      <c r="A21" s="2334" t="s">
        <v>2832</v>
      </c>
      <c r="B21" s="2335" t="s">
        <v>465</v>
      </c>
      <c r="C21" s="2334" t="s">
        <v>2893</v>
      </c>
      <c r="D21" s="2337" t="s">
        <v>442</v>
      </c>
      <c r="E21" s="2349" t="s">
        <v>3352</v>
      </c>
      <c r="F21" s="2327">
        <v>2840</v>
      </c>
      <c r="G21" s="2335" t="s">
        <v>18</v>
      </c>
      <c r="H21" s="2335" t="s">
        <v>18</v>
      </c>
      <c r="I21" s="2335" t="s">
        <v>18</v>
      </c>
      <c r="J21" s="2335" t="s">
        <v>18</v>
      </c>
      <c r="K21" s="2335" t="s">
        <v>18</v>
      </c>
      <c r="L21" s="2335" t="s">
        <v>18</v>
      </c>
      <c r="M21" s="2335" t="s">
        <v>18</v>
      </c>
      <c r="N21" s="2334" t="s">
        <v>15</v>
      </c>
      <c r="O21" s="2334" t="s">
        <v>3287</v>
      </c>
      <c r="P21" s="2334" t="s">
        <v>2832</v>
      </c>
      <c r="Q21" s="2333" t="s">
        <v>3419</v>
      </c>
    </row>
    <row r="22" spans="1:17" s="2334" customFormat="1" ht="12.75" hidden="1" customHeight="1" x14ac:dyDescent="0.2">
      <c r="A22" s="2334" t="s">
        <v>2524</v>
      </c>
      <c r="B22" s="2335" t="s">
        <v>2636</v>
      </c>
      <c r="C22" s="2334" t="s">
        <v>2534</v>
      </c>
      <c r="D22" s="2337" t="s">
        <v>445</v>
      </c>
      <c r="E22" s="2349"/>
      <c r="F22" s="2327">
        <v>11.9</v>
      </c>
      <c r="Q22" s="2333" t="s">
        <v>3418</v>
      </c>
    </row>
    <row r="23" spans="1:17" s="2334" customFormat="1" ht="12.75" hidden="1" customHeight="1" x14ac:dyDescent="0.2">
      <c r="A23" s="2334" t="s">
        <v>2835</v>
      </c>
      <c r="B23" s="2335" t="s">
        <v>472</v>
      </c>
      <c r="C23" s="2334" t="s">
        <v>2898</v>
      </c>
      <c r="D23" s="2337" t="s">
        <v>449</v>
      </c>
      <c r="E23" s="2349"/>
      <c r="F23" s="2327">
        <v>1547</v>
      </c>
      <c r="Q23" s="2333" t="s">
        <v>3419</v>
      </c>
    </row>
    <row r="24" spans="1:17" s="2334" customFormat="1" ht="25.5" hidden="1" customHeight="1" x14ac:dyDescent="0.2">
      <c r="A24" s="2334" t="s">
        <v>2832</v>
      </c>
      <c r="B24" s="2335" t="s">
        <v>1382</v>
      </c>
      <c r="C24" s="2334" t="s">
        <v>2881</v>
      </c>
      <c r="D24" s="2337" t="s">
        <v>475</v>
      </c>
      <c r="E24" s="2349" t="s">
        <v>3352</v>
      </c>
      <c r="F24" s="2327">
        <v>2431</v>
      </c>
      <c r="G24" s="2335" t="s">
        <v>18</v>
      </c>
      <c r="H24" s="2335" t="s">
        <v>18</v>
      </c>
      <c r="I24" s="2335" t="s">
        <v>18</v>
      </c>
      <c r="J24" s="2335" t="s">
        <v>18</v>
      </c>
      <c r="K24" s="2335" t="s">
        <v>18</v>
      </c>
      <c r="L24" s="2335" t="s">
        <v>18</v>
      </c>
      <c r="M24" s="2335" t="s">
        <v>18</v>
      </c>
      <c r="N24" s="2334" t="s">
        <v>15</v>
      </c>
      <c r="O24" s="2334" t="s">
        <v>3287</v>
      </c>
      <c r="P24" s="2334" t="s">
        <v>2832</v>
      </c>
      <c r="Q24" s="2333" t="s">
        <v>3419</v>
      </c>
    </row>
    <row r="25" spans="1:17" s="2334" customFormat="1" ht="12.75" hidden="1" customHeight="1" x14ac:dyDescent="0.2">
      <c r="A25" s="2334" t="s">
        <v>2835</v>
      </c>
      <c r="B25" s="2335" t="s">
        <v>1383</v>
      </c>
      <c r="C25" s="2334" t="s">
        <v>2870</v>
      </c>
      <c r="D25" s="2337" t="s">
        <v>476</v>
      </c>
      <c r="E25" s="2349"/>
      <c r="F25" s="2327">
        <v>727</v>
      </c>
      <c r="Q25" s="2333" t="s">
        <v>3419</v>
      </c>
    </row>
    <row r="26" spans="1:17" s="2334" customFormat="1" ht="25.5" hidden="1" x14ac:dyDescent="0.2">
      <c r="A26" s="2334" t="s">
        <v>2372</v>
      </c>
      <c r="B26" s="2335" t="s">
        <v>1384</v>
      </c>
      <c r="C26" s="2334" t="s">
        <v>2632</v>
      </c>
      <c r="D26" s="2337" t="s">
        <v>477</v>
      </c>
      <c r="E26" s="2334" t="s">
        <v>2632</v>
      </c>
      <c r="F26" s="2327">
        <v>3640</v>
      </c>
      <c r="G26" s="2334" t="s">
        <v>18</v>
      </c>
      <c r="H26" s="2334" t="s">
        <v>18</v>
      </c>
      <c r="I26" s="2334" t="s">
        <v>18</v>
      </c>
      <c r="J26" s="2334" t="s">
        <v>18</v>
      </c>
      <c r="K26" s="2334" t="s">
        <v>18</v>
      </c>
      <c r="L26" s="2334" t="s">
        <v>18</v>
      </c>
      <c r="M26" s="2334" t="s">
        <v>18</v>
      </c>
      <c r="N26" s="2334" t="s">
        <v>15</v>
      </c>
      <c r="O26" s="2334" t="s">
        <v>3287</v>
      </c>
      <c r="P26" s="2334" t="s">
        <v>3260</v>
      </c>
      <c r="Q26" s="2333" t="s">
        <v>3419</v>
      </c>
    </row>
    <row r="27" spans="1:17" s="2334" customFormat="1" ht="25.5" x14ac:dyDescent="0.2">
      <c r="A27" s="2334" t="s">
        <v>2345</v>
      </c>
      <c r="B27" s="2335" t="s">
        <v>3524</v>
      </c>
      <c r="C27" s="14" t="s">
        <v>3523</v>
      </c>
      <c r="D27" s="2340" t="s">
        <v>3525</v>
      </c>
      <c r="E27" s="2349" t="s">
        <v>3526</v>
      </c>
      <c r="F27" s="2327">
        <v>222159</v>
      </c>
      <c r="G27" s="2366">
        <v>36</v>
      </c>
      <c r="H27" s="2367">
        <v>42982</v>
      </c>
      <c r="I27" s="2367">
        <v>44079</v>
      </c>
      <c r="J27" s="2367">
        <v>43831</v>
      </c>
      <c r="K27" s="2366" t="s">
        <v>2331</v>
      </c>
      <c r="L27" s="2366" t="s">
        <v>2331</v>
      </c>
      <c r="M27" s="2366" t="s">
        <v>18</v>
      </c>
      <c r="N27" s="2334" t="s">
        <v>15</v>
      </c>
      <c r="O27" s="2334" t="s">
        <v>3266</v>
      </c>
      <c r="P27" s="2334" t="s">
        <v>3259</v>
      </c>
      <c r="Q27" s="2333" t="s">
        <v>3418</v>
      </c>
    </row>
    <row r="28" spans="1:17" s="2334" customFormat="1" ht="12.75" hidden="1" customHeight="1" x14ac:dyDescent="0.2">
      <c r="A28" s="2333" t="s">
        <v>2345</v>
      </c>
      <c r="B28" s="2335" t="s">
        <v>2505</v>
      </c>
      <c r="C28" s="14" t="s">
        <v>2390</v>
      </c>
      <c r="D28" s="2340" t="s">
        <v>478</v>
      </c>
      <c r="E28" s="2349" t="s">
        <v>3289</v>
      </c>
      <c r="F28" s="2327">
        <v>2000</v>
      </c>
      <c r="G28" s="2334">
        <f>12*3</f>
        <v>36</v>
      </c>
      <c r="H28" s="2348">
        <v>41365</v>
      </c>
      <c r="I28" s="2348">
        <v>42460</v>
      </c>
      <c r="J28" s="2334" t="s">
        <v>18</v>
      </c>
      <c r="K28" s="2334" t="s">
        <v>18</v>
      </c>
      <c r="L28" s="2334" t="s">
        <v>18</v>
      </c>
      <c r="M28" s="2334" t="s">
        <v>18</v>
      </c>
      <c r="N28" s="2334" t="s">
        <v>15</v>
      </c>
      <c r="O28" s="2334" t="s">
        <v>3265</v>
      </c>
      <c r="P28" s="2334" t="s">
        <v>3259</v>
      </c>
      <c r="Q28" s="2333" t="s">
        <v>3418</v>
      </c>
    </row>
    <row r="29" spans="1:17" s="2334" customFormat="1" ht="52.5" hidden="1" customHeight="1" x14ac:dyDescent="0.2">
      <c r="A29" s="2334" t="s">
        <v>2345</v>
      </c>
      <c r="B29" s="2335" t="s">
        <v>3527</v>
      </c>
      <c r="C29" s="2447" t="s">
        <v>3528</v>
      </c>
      <c r="D29" s="2340" t="s">
        <v>3529</v>
      </c>
      <c r="E29" s="14" t="s">
        <v>3530</v>
      </c>
      <c r="F29" s="2327">
        <v>103500</v>
      </c>
      <c r="G29" s="2366">
        <v>18</v>
      </c>
      <c r="H29" s="2367">
        <v>42986</v>
      </c>
      <c r="I29" s="2367">
        <v>43533</v>
      </c>
      <c r="J29" s="2367">
        <v>43466</v>
      </c>
      <c r="K29" s="2366" t="s">
        <v>18</v>
      </c>
      <c r="L29" s="2366" t="s">
        <v>2331</v>
      </c>
      <c r="M29" s="2366" t="s">
        <v>18</v>
      </c>
      <c r="N29" s="2334" t="s">
        <v>15</v>
      </c>
      <c r="O29" s="2334" t="s">
        <v>3531</v>
      </c>
      <c r="P29" s="2334" t="s">
        <v>3259</v>
      </c>
      <c r="Q29" s="2333" t="s">
        <v>3418</v>
      </c>
    </row>
    <row r="30" spans="1:17" s="2334" customFormat="1" ht="52.5" customHeight="1" x14ac:dyDescent="0.2">
      <c r="A30" s="2334" t="s">
        <v>2345</v>
      </c>
      <c r="B30" s="2335" t="s">
        <v>3545</v>
      </c>
      <c r="C30" s="14" t="s">
        <v>3324</v>
      </c>
      <c r="D30" s="2410" t="s">
        <v>3650</v>
      </c>
      <c r="E30" s="14" t="s">
        <v>3552</v>
      </c>
      <c r="F30" s="2327">
        <v>109841</v>
      </c>
      <c r="G30" s="2366" t="s">
        <v>3553</v>
      </c>
      <c r="H30" s="2367">
        <v>43054</v>
      </c>
      <c r="I30" s="2367">
        <v>43420</v>
      </c>
      <c r="J30" s="2367" t="s">
        <v>18</v>
      </c>
      <c r="K30" s="2366" t="s">
        <v>2331</v>
      </c>
      <c r="L30" s="2366" t="s">
        <v>18</v>
      </c>
      <c r="M30" s="2366" t="s">
        <v>18</v>
      </c>
      <c r="N30" s="2334" t="s">
        <v>3268</v>
      </c>
      <c r="O30" s="2334" t="s">
        <v>3266</v>
      </c>
      <c r="P30" s="2334" t="s">
        <v>3259</v>
      </c>
      <c r="Q30" s="2333" t="s">
        <v>3418</v>
      </c>
    </row>
    <row r="31" spans="1:17" s="2437" customFormat="1" ht="52.5" customHeight="1" x14ac:dyDescent="0.2">
      <c r="A31" s="2437" t="s">
        <v>2345</v>
      </c>
      <c r="B31" s="2438" t="s">
        <v>3652</v>
      </c>
      <c r="C31" s="2436" t="s">
        <v>3324</v>
      </c>
      <c r="D31" s="2410" t="s">
        <v>3650</v>
      </c>
      <c r="E31" s="2433" t="s">
        <v>3651</v>
      </c>
      <c r="F31" s="2421">
        <v>95258.3</v>
      </c>
      <c r="G31" s="2366" t="s">
        <v>3553</v>
      </c>
      <c r="H31" s="2367">
        <v>43271</v>
      </c>
      <c r="I31" s="2367">
        <v>43635</v>
      </c>
      <c r="J31" s="2367" t="s">
        <v>18</v>
      </c>
      <c r="K31" s="2366" t="s">
        <v>2331</v>
      </c>
      <c r="L31" s="2366" t="s">
        <v>18</v>
      </c>
      <c r="M31" s="2366" t="s">
        <v>18</v>
      </c>
      <c r="N31" s="2437" t="s">
        <v>3268</v>
      </c>
      <c r="O31" s="2437" t="s">
        <v>3266</v>
      </c>
      <c r="P31" s="2437" t="s">
        <v>3259</v>
      </c>
      <c r="Q31" s="2433" t="s">
        <v>3418</v>
      </c>
    </row>
    <row r="32" spans="1:17" s="2334" customFormat="1" ht="52.5" hidden="1" customHeight="1" x14ac:dyDescent="0.2">
      <c r="A32" s="2334" t="s">
        <v>2345</v>
      </c>
      <c r="B32" s="2335" t="s">
        <v>3546</v>
      </c>
      <c r="C32" s="2447" t="s">
        <v>3547</v>
      </c>
      <c r="D32" s="2379" t="s">
        <v>3548</v>
      </c>
      <c r="E32" s="2447" t="s">
        <v>3549</v>
      </c>
      <c r="F32" s="2327">
        <v>246405.82</v>
      </c>
      <c r="G32" s="2366">
        <f>12*3</f>
        <v>36</v>
      </c>
      <c r="H32" s="2367">
        <v>43039</v>
      </c>
      <c r="I32" s="2367">
        <v>44136</v>
      </c>
      <c r="J32" s="2367">
        <v>43466</v>
      </c>
      <c r="K32" s="2366" t="s">
        <v>2331</v>
      </c>
      <c r="L32" s="2366" t="s">
        <v>18</v>
      </c>
      <c r="M32" s="2366" t="s">
        <v>18</v>
      </c>
      <c r="N32" s="2334" t="s">
        <v>3268</v>
      </c>
      <c r="O32" s="2334" t="s">
        <v>3266</v>
      </c>
      <c r="P32" s="2334" t="s">
        <v>3259</v>
      </c>
      <c r="Q32" s="2333" t="s">
        <v>3418</v>
      </c>
    </row>
    <row r="33" spans="1:17" s="2334" customFormat="1" ht="12.75" customHeight="1" x14ac:dyDescent="0.2">
      <c r="A33" s="2333" t="s">
        <v>2345</v>
      </c>
      <c r="B33" s="2335" t="s">
        <v>2506</v>
      </c>
      <c r="C33" s="14" t="s">
        <v>2391</v>
      </c>
      <c r="D33" s="2340" t="s">
        <v>478</v>
      </c>
      <c r="E33" s="2349" t="s">
        <v>3291</v>
      </c>
      <c r="F33" s="2327">
        <v>23408</v>
      </c>
      <c r="G33" s="2366" t="s">
        <v>18</v>
      </c>
      <c r="H33" s="2366" t="s">
        <v>18</v>
      </c>
      <c r="I33" s="2366" t="s">
        <v>18</v>
      </c>
      <c r="J33" s="2366" t="s">
        <v>18</v>
      </c>
      <c r="K33" s="2366" t="s">
        <v>18</v>
      </c>
      <c r="L33" s="2366" t="s">
        <v>18</v>
      </c>
      <c r="M33" s="2366" t="s">
        <v>18</v>
      </c>
      <c r="N33" s="2334" t="s">
        <v>15</v>
      </c>
      <c r="O33" s="2334" t="s">
        <v>2337</v>
      </c>
      <c r="P33" s="2334" t="s">
        <v>3259</v>
      </c>
      <c r="Q33" s="2333" t="s">
        <v>3418</v>
      </c>
    </row>
    <row r="34" spans="1:17" s="2334" customFormat="1" ht="12.75" hidden="1" customHeight="1" x14ac:dyDescent="0.2">
      <c r="A34" s="2334" t="s">
        <v>2524</v>
      </c>
      <c r="B34" s="2335" t="s">
        <v>1389</v>
      </c>
      <c r="C34" s="2334" t="s">
        <v>2552</v>
      </c>
      <c r="D34" s="2337" t="s">
        <v>482</v>
      </c>
      <c r="E34" s="2349"/>
      <c r="F34" s="2327">
        <v>330.82</v>
      </c>
      <c r="Q34" s="2333" t="s">
        <v>3418</v>
      </c>
    </row>
    <row r="35" spans="1:17" s="2334" customFormat="1" ht="12.75" hidden="1" customHeight="1" x14ac:dyDescent="0.2">
      <c r="A35" s="2334" t="s">
        <v>2835</v>
      </c>
      <c r="B35" s="2335" t="s">
        <v>1396</v>
      </c>
      <c r="C35" s="2334" t="s">
        <v>2911</v>
      </c>
      <c r="D35" s="2337" t="s">
        <v>489</v>
      </c>
      <c r="E35" s="2349"/>
      <c r="F35" s="2327">
        <v>261</v>
      </c>
      <c r="Q35" s="2333" t="s">
        <v>3418</v>
      </c>
    </row>
    <row r="36" spans="1:17" s="2334" customFormat="1" ht="12.75" hidden="1" customHeight="1" x14ac:dyDescent="0.2">
      <c r="A36" s="2334" t="s">
        <v>2832</v>
      </c>
      <c r="B36" s="2335" t="s">
        <v>3244</v>
      </c>
      <c r="C36" s="2334" t="s">
        <v>2912</v>
      </c>
      <c r="D36" s="2337" t="s">
        <v>490</v>
      </c>
      <c r="E36" s="2349"/>
      <c r="F36" s="2327">
        <v>1462</v>
      </c>
      <c r="G36" s="2335"/>
      <c r="H36" s="2335"/>
      <c r="I36" s="2335"/>
      <c r="J36" s="2335"/>
      <c r="K36" s="2335"/>
      <c r="L36" s="2335"/>
      <c r="M36" s="2335"/>
      <c r="Q36" s="2333" t="s">
        <v>3418</v>
      </c>
    </row>
    <row r="37" spans="1:17" s="2334" customFormat="1" ht="12.75" hidden="1" customHeight="1" x14ac:dyDescent="0.2">
      <c r="A37" s="2334" t="s">
        <v>2835</v>
      </c>
      <c r="B37" s="2335" t="s">
        <v>3245</v>
      </c>
      <c r="C37" s="2334" t="s">
        <v>2912</v>
      </c>
      <c r="D37" s="2337" t="s">
        <v>490</v>
      </c>
      <c r="E37" s="2349"/>
      <c r="F37" s="2327">
        <v>490</v>
      </c>
      <c r="Q37" s="2333" t="s">
        <v>3418</v>
      </c>
    </row>
    <row r="38" spans="1:17" s="2334" customFormat="1" ht="12.75" customHeight="1" x14ac:dyDescent="0.2">
      <c r="A38" s="2334" t="s">
        <v>2345</v>
      </c>
      <c r="B38" s="2335" t="s">
        <v>3238</v>
      </c>
      <c r="C38" s="46" t="s">
        <v>2392</v>
      </c>
      <c r="D38" s="2340" t="s">
        <v>491</v>
      </c>
      <c r="E38" s="2349" t="s">
        <v>3292</v>
      </c>
      <c r="F38" s="2327">
        <v>15430</v>
      </c>
      <c r="G38" s="2366">
        <v>12</v>
      </c>
      <c r="H38" s="2367">
        <v>42461</v>
      </c>
      <c r="I38" s="2367">
        <v>42825</v>
      </c>
      <c r="J38" s="2367">
        <v>43009</v>
      </c>
      <c r="K38" s="2366" t="s">
        <v>18</v>
      </c>
      <c r="L38" s="2366" t="s">
        <v>18</v>
      </c>
      <c r="M38" s="2366" t="s">
        <v>18</v>
      </c>
      <c r="N38" s="2334" t="s">
        <v>15</v>
      </c>
      <c r="O38" s="2334" t="s">
        <v>3287</v>
      </c>
      <c r="P38" s="2334" t="s">
        <v>3259</v>
      </c>
      <c r="Q38" s="2333" t="s">
        <v>3418</v>
      </c>
    </row>
    <row r="39" spans="1:17" s="2334" customFormat="1" ht="25.5" customHeight="1" x14ac:dyDescent="0.2">
      <c r="A39" s="2334" t="s">
        <v>2832</v>
      </c>
      <c r="B39" s="2335" t="s">
        <v>3606</v>
      </c>
      <c r="C39" s="46" t="s">
        <v>3603</v>
      </c>
      <c r="D39" s="2340" t="s">
        <v>3604</v>
      </c>
      <c r="E39" s="46" t="s">
        <v>3605</v>
      </c>
      <c r="F39" s="2341">
        <v>563985.32999999996</v>
      </c>
      <c r="G39" s="2335">
        <v>12</v>
      </c>
      <c r="H39" s="2380">
        <v>43160</v>
      </c>
      <c r="I39" s="2380">
        <v>43524</v>
      </c>
      <c r="J39" s="2380">
        <v>46477</v>
      </c>
      <c r="K39" s="2369" t="s">
        <v>18</v>
      </c>
      <c r="L39" s="2369" t="s">
        <v>18</v>
      </c>
      <c r="M39" s="2369" t="s">
        <v>18</v>
      </c>
      <c r="N39" s="2334" t="s">
        <v>3268</v>
      </c>
      <c r="O39" s="2334" t="s">
        <v>3266</v>
      </c>
      <c r="P39" s="2334" t="s">
        <v>3256</v>
      </c>
      <c r="Q39" s="2333" t="s">
        <v>3418</v>
      </c>
    </row>
    <row r="40" spans="1:17" s="2334" customFormat="1" ht="12.75" hidden="1" customHeight="1" x14ac:dyDescent="0.2">
      <c r="A40" s="2334" t="s">
        <v>2832</v>
      </c>
      <c r="B40" s="2335" t="s">
        <v>1399</v>
      </c>
      <c r="C40" s="2334" t="s">
        <v>2915</v>
      </c>
      <c r="D40" s="2337" t="s">
        <v>492</v>
      </c>
      <c r="E40" s="2349" t="s">
        <v>3352</v>
      </c>
      <c r="F40" s="2327">
        <v>128</v>
      </c>
      <c r="G40" s="2335" t="s">
        <v>18</v>
      </c>
      <c r="H40" s="2335" t="s">
        <v>18</v>
      </c>
      <c r="I40" s="2335" t="s">
        <v>18</v>
      </c>
      <c r="J40" s="2335" t="s">
        <v>18</v>
      </c>
      <c r="K40" s="2335" t="s">
        <v>18</v>
      </c>
      <c r="L40" s="2335" t="s">
        <v>18</v>
      </c>
      <c r="M40" s="2335" t="s">
        <v>18</v>
      </c>
      <c r="N40" s="2334" t="s">
        <v>15</v>
      </c>
      <c r="O40" s="2334" t="s">
        <v>3287</v>
      </c>
      <c r="P40" s="2334" t="s">
        <v>2832</v>
      </c>
      <c r="Q40" s="2333" t="s">
        <v>3419</v>
      </c>
    </row>
    <row r="41" spans="1:17" s="2334" customFormat="1" ht="25.5" hidden="1" customHeight="1" x14ac:dyDescent="0.2">
      <c r="A41" s="2334" t="s">
        <v>2835</v>
      </c>
      <c r="B41" s="2335" t="s">
        <v>1401</v>
      </c>
      <c r="C41" s="2334" t="s">
        <v>2917</v>
      </c>
      <c r="D41" s="2337" t="s">
        <v>494</v>
      </c>
      <c r="E41" s="2349"/>
      <c r="F41" s="2327">
        <v>459</v>
      </c>
      <c r="Q41" s="2333" t="s">
        <v>3419</v>
      </c>
    </row>
    <row r="42" spans="1:17" s="2334" customFormat="1" ht="12.75" hidden="1" customHeight="1" x14ac:dyDescent="0.2">
      <c r="A42" s="2334" t="s">
        <v>2485</v>
      </c>
      <c r="B42" s="2335" t="s">
        <v>2639</v>
      </c>
      <c r="C42" s="2334" t="s">
        <v>2649</v>
      </c>
      <c r="D42" s="2337" t="s">
        <v>499</v>
      </c>
      <c r="E42" s="2349" t="s">
        <v>3280</v>
      </c>
      <c r="F42" s="2327">
        <v>80.88</v>
      </c>
      <c r="H42" s="2334" t="s">
        <v>18</v>
      </c>
      <c r="I42" s="2334" t="s">
        <v>18</v>
      </c>
      <c r="J42" s="2334" t="s">
        <v>18</v>
      </c>
      <c r="K42" s="2334" t="s">
        <v>18</v>
      </c>
      <c r="L42" s="2334" t="s">
        <v>18</v>
      </c>
      <c r="M42" s="2334" t="s">
        <v>18</v>
      </c>
      <c r="N42" s="2334" t="s">
        <v>15</v>
      </c>
      <c r="O42" s="2334" t="s">
        <v>3263</v>
      </c>
      <c r="P42" s="2334" t="s">
        <v>3257</v>
      </c>
      <c r="Q42" s="2333" t="s">
        <v>3419</v>
      </c>
    </row>
    <row r="43" spans="1:17" s="2334" customFormat="1" ht="12.75" hidden="1" customHeight="1" x14ac:dyDescent="0.2">
      <c r="A43" s="2334" t="s">
        <v>2835</v>
      </c>
      <c r="B43" s="2335" t="s">
        <v>2921</v>
      </c>
      <c r="C43" s="2334" t="s">
        <v>2920</v>
      </c>
      <c r="D43" s="2340" t="s">
        <v>499</v>
      </c>
      <c r="E43" s="2349"/>
      <c r="F43" s="2327">
        <v>1749</v>
      </c>
      <c r="Q43" s="2333" t="s">
        <v>3419</v>
      </c>
    </row>
    <row r="44" spans="1:17" s="2334" customFormat="1" ht="25.5" hidden="1" customHeight="1" x14ac:dyDescent="0.2">
      <c r="A44" s="2334" t="s">
        <v>2372</v>
      </c>
      <c r="B44" s="2335" t="s">
        <v>2926</v>
      </c>
      <c r="C44" s="2334" t="s">
        <v>2642</v>
      </c>
      <c r="D44" s="2337" t="s">
        <v>502</v>
      </c>
      <c r="E44" s="2349" t="s">
        <v>3490</v>
      </c>
      <c r="F44" s="2327">
        <v>262.17</v>
      </c>
      <c r="G44" s="2334" t="s">
        <v>18</v>
      </c>
      <c r="H44" s="2334" t="s">
        <v>18</v>
      </c>
      <c r="I44" s="2334" t="s">
        <v>18</v>
      </c>
      <c r="J44" s="2334" t="s">
        <v>18</v>
      </c>
      <c r="K44" s="2334" t="s">
        <v>18</v>
      </c>
      <c r="L44" s="2334" t="s">
        <v>18</v>
      </c>
      <c r="M44" s="2334" t="s">
        <v>18</v>
      </c>
      <c r="N44" s="2334" t="s">
        <v>15</v>
      </c>
      <c r="O44" s="2334" t="s">
        <v>3287</v>
      </c>
      <c r="P44" s="2334" t="s">
        <v>3260</v>
      </c>
      <c r="Q44" s="2333" t="s">
        <v>3419</v>
      </c>
    </row>
    <row r="45" spans="1:17" s="2334" customFormat="1" ht="25.5" hidden="1" x14ac:dyDescent="0.2">
      <c r="A45" s="2334" t="s">
        <v>2835</v>
      </c>
      <c r="B45" s="2335" t="s">
        <v>2927</v>
      </c>
      <c r="C45" s="2334" t="s">
        <v>2928</v>
      </c>
      <c r="D45" s="2337" t="s">
        <v>502</v>
      </c>
      <c r="E45" s="2349"/>
      <c r="F45" s="2327">
        <v>1082</v>
      </c>
      <c r="Q45" s="2333" t="s">
        <v>3419</v>
      </c>
    </row>
    <row r="46" spans="1:17" s="2334" customFormat="1" ht="25.5" hidden="1" customHeight="1" x14ac:dyDescent="0.2">
      <c r="A46" s="2334" t="s">
        <v>2832</v>
      </c>
      <c r="B46" s="2335" t="s">
        <v>1411</v>
      </c>
      <c r="C46" s="2334" t="s">
        <v>2931</v>
      </c>
      <c r="D46" s="2337" t="s">
        <v>504</v>
      </c>
      <c r="E46" s="2349" t="s">
        <v>3352</v>
      </c>
      <c r="F46" s="2327">
        <v>123</v>
      </c>
      <c r="G46" s="2335" t="s">
        <v>18</v>
      </c>
      <c r="H46" s="2335" t="s">
        <v>18</v>
      </c>
      <c r="I46" s="2335" t="s">
        <v>18</v>
      </c>
      <c r="J46" s="2335" t="s">
        <v>18</v>
      </c>
      <c r="K46" s="2335" t="s">
        <v>18</v>
      </c>
      <c r="L46" s="2335" t="s">
        <v>18</v>
      </c>
      <c r="M46" s="2335" t="s">
        <v>18</v>
      </c>
      <c r="N46" s="2334" t="s">
        <v>15</v>
      </c>
      <c r="O46" s="2334" t="s">
        <v>3287</v>
      </c>
      <c r="P46" s="2334" t="s">
        <v>2832</v>
      </c>
      <c r="Q46" s="2333" t="s">
        <v>3418</v>
      </c>
    </row>
    <row r="47" spans="1:17" s="2334" customFormat="1" ht="25.5" hidden="1" customHeight="1" x14ac:dyDescent="0.2">
      <c r="A47" s="2333" t="s">
        <v>2345</v>
      </c>
      <c r="B47" s="2336" t="s">
        <v>2933</v>
      </c>
      <c r="C47" s="2334" t="s">
        <v>2441</v>
      </c>
      <c r="D47" s="2337" t="s">
        <v>505</v>
      </c>
      <c r="E47" s="2349" t="s">
        <v>3459</v>
      </c>
      <c r="F47" s="2327">
        <v>420</v>
      </c>
      <c r="G47" s="2334">
        <v>12</v>
      </c>
      <c r="H47" s="2348">
        <v>42826</v>
      </c>
      <c r="I47" s="2348">
        <v>43190</v>
      </c>
      <c r="J47" s="2334" t="s">
        <v>18</v>
      </c>
      <c r="K47" s="2334" t="s">
        <v>18</v>
      </c>
      <c r="L47" s="2334" t="s">
        <v>3402</v>
      </c>
      <c r="N47" s="2334" t="s">
        <v>15</v>
      </c>
      <c r="O47" s="2334" t="s">
        <v>3287</v>
      </c>
      <c r="P47" s="2334" t="s">
        <v>3259</v>
      </c>
      <c r="Q47" s="2333" t="s">
        <v>3418</v>
      </c>
    </row>
    <row r="48" spans="1:17" s="2334" customFormat="1" ht="25.5" hidden="1" customHeight="1" x14ac:dyDescent="0.2">
      <c r="A48" s="2333" t="s">
        <v>2832</v>
      </c>
      <c r="B48" s="2343" t="s">
        <v>2934</v>
      </c>
      <c r="C48" s="2333" t="s">
        <v>2932</v>
      </c>
      <c r="D48" s="2337" t="s">
        <v>505</v>
      </c>
      <c r="E48" s="2349" t="s">
        <v>3352</v>
      </c>
      <c r="F48" s="2329">
        <v>492</v>
      </c>
      <c r="G48" s="2335" t="s">
        <v>18</v>
      </c>
      <c r="H48" s="2335" t="s">
        <v>18</v>
      </c>
      <c r="I48" s="2335" t="s">
        <v>18</v>
      </c>
      <c r="J48" s="2335" t="s">
        <v>18</v>
      </c>
      <c r="K48" s="2335" t="s">
        <v>18</v>
      </c>
      <c r="L48" s="2335" t="s">
        <v>18</v>
      </c>
      <c r="M48" s="2335" t="s">
        <v>18</v>
      </c>
      <c r="N48" s="2334" t="s">
        <v>15</v>
      </c>
      <c r="O48" s="2334" t="s">
        <v>3287</v>
      </c>
      <c r="P48" s="2334" t="s">
        <v>2832</v>
      </c>
      <c r="Q48" s="2333" t="s">
        <v>3418</v>
      </c>
    </row>
    <row r="49" spans="1:17" s="2334" customFormat="1" ht="25.5" hidden="1" customHeight="1" x14ac:dyDescent="0.2">
      <c r="A49" s="2333" t="s">
        <v>2345</v>
      </c>
      <c r="B49" s="2336" t="s">
        <v>1413</v>
      </c>
      <c r="C49" s="2333" t="s">
        <v>3426</v>
      </c>
      <c r="D49" s="2337" t="s">
        <v>506</v>
      </c>
      <c r="E49" s="2349"/>
      <c r="F49" s="2328"/>
      <c r="Q49" s="2333" t="s">
        <v>3419</v>
      </c>
    </row>
    <row r="50" spans="1:17" s="2334" customFormat="1" ht="12.75" hidden="1" customHeight="1" x14ac:dyDescent="0.2">
      <c r="A50" s="2333" t="s">
        <v>2835</v>
      </c>
      <c r="B50" s="2336" t="s">
        <v>1414</v>
      </c>
      <c r="C50" s="2333" t="s">
        <v>3425</v>
      </c>
      <c r="D50" s="2337" t="s">
        <v>507</v>
      </c>
      <c r="E50" s="2349"/>
      <c r="F50" s="2328"/>
      <c r="Q50" s="2333" t="s">
        <v>3419</v>
      </c>
    </row>
    <row r="51" spans="1:17" s="2334" customFormat="1" ht="25.5" hidden="1" x14ac:dyDescent="0.2">
      <c r="A51" s="2334" t="s">
        <v>2524</v>
      </c>
      <c r="B51" s="2335" t="s">
        <v>1415</v>
      </c>
      <c r="C51" s="2334" t="s">
        <v>2540</v>
      </c>
      <c r="D51" s="2337" t="s">
        <v>508</v>
      </c>
      <c r="E51" s="2349"/>
      <c r="F51" s="2327">
        <v>80</v>
      </c>
      <c r="Q51" s="2333" t="s">
        <v>3419</v>
      </c>
    </row>
    <row r="52" spans="1:17" s="2334" customFormat="1" ht="25.5" hidden="1" x14ac:dyDescent="0.2">
      <c r="A52" s="2334" t="s">
        <v>2835</v>
      </c>
      <c r="B52" s="2335" t="s">
        <v>1418</v>
      </c>
      <c r="C52" s="2334" t="s">
        <v>2939</v>
      </c>
      <c r="D52" s="2337" t="s">
        <v>511</v>
      </c>
      <c r="E52" s="2349"/>
      <c r="F52" s="2327">
        <v>309</v>
      </c>
      <c r="Q52" s="2333" t="s">
        <v>3419</v>
      </c>
    </row>
    <row r="53" spans="1:17" s="2334" customFormat="1" ht="25.5" hidden="1" x14ac:dyDescent="0.2">
      <c r="A53" s="2334" t="s">
        <v>2345</v>
      </c>
      <c r="B53" s="2336" t="s">
        <v>1420</v>
      </c>
      <c r="C53" s="14" t="s">
        <v>2393</v>
      </c>
      <c r="D53" s="2337" t="s">
        <v>513</v>
      </c>
      <c r="E53" s="2349" t="s">
        <v>3460</v>
      </c>
      <c r="F53" s="2327">
        <v>99</v>
      </c>
      <c r="G53" s="2334">
        <v>12</v>
      </c>
      <c r="H53" s="2348">
        <v>42826</v>
      </c>
      <c r="I53" s="2348">
        <v>43190</v>
      </c>
      <c r="L53" s="2334" t="s">
        <v>3402</v>
      </c>
      <c r="N53" s="2334" t="s">
        <v>15</v>
      </c>
      <c r="O53" s="2334" t="s">
        <v>3287</v>
      </c>
      <c r="P53" s="2334" t="s">
        <v>3259</v>
      </c>
      <c r="Q53" s="2333" t="s">
        <v>3419</v>
      </c>
    </row>
    <row r="54" spans="1:17" s="2334" customFormat="1" ht="12.75" hidden="1" customHeight="1" x14ac:dyDescent="0.2">
      <c r="A54" s="2334" t="s">
        <v>2372</v>
      </c>
      <c r="B54" s="2335" t="s">
        <v>2944</v>
      </c>
      <c r="C54" s="14" t="s">
        <v>2650</v>
      </c>
      <c r="D54" s="2337" t="s">
        <v>514</v>
      </c>
      <c r="E54" s="2349" t="s">
        <v>3491</v>
      </c>
      <c r="F54" s="2327">
        <v>539.57000000000005</v>
      </c>
      <c r="G54" s="2334" t="s">
        <v>18</v>
      </c>
      <c r="H54" s="2334" t="s">
        <v>18</v>
      </c>
      <c r="I54" s="2334" t="s">
        <v>18</v>
      </c>
      <c r="J54" s="2334" t="s">
        <v>18</v>
      </c>
      <c r="K54" s="2334" t="s">
        <v>18</v>
      </c>
      <c r="L54" s="2334" t="s">
        <v>18</v>
      </c>
      <c r="M54" s="2334" t="s">
        <v>18</v>
      </c>
      <c r="N54" s="2334" t="s">
        <v>15</v>
      </c>
      <c r="O54" s="2334" t="s">
        <v>3287</v>
      </c>
      <c r="P54" s="2334" t="s">
        <v>3260</v>
      </c>
      <c r="Q54" s="2333" t="s">
        <v>3419</v>
      </c>
    </row>
    <row r="55" spans="1:17" s="2334" customFormat="1" ht="12.75" hidden="1" customHeight="1" x14ac:dyDescent="0.2">
      <c r="A55" s="2334" t="s">
        <v>2835</v>
      </c>
      <c r="B55" s="2335" t="s">
        <v>2945</v>
      </c>
      <c r="C55" s="14" t="s">
        <v>2943</v>
      </c>
      <c r="D55" s="2337" t="s">
        <v>514</v>
      </c>
      <c r="E55" s="2349"/>
      <c r="F55" s="2327">
        <v>2126</v>
      </c>
      <c r="Q55" s="2333" t="s">
        <v>3419</v>
      </c>
    </row>
    <row r="56" spans="1:17" s="2334" customFormat="1" ht="25.5" hidden="1" x14ac:dyDescent="0.2">
      <c r="A56" s="2334" t="s">
        <v>2832</v>
      </c>
      <c r="B56" s="2335" t="s">
        <v>1423</v>
      </c>
      <c r="C56" s="2334" t="s">
        <v>2952</v>
      </c>
      <c r="D56" s="2337" t="s">
        <v>516</v>
      </c>
      <c r="E56" s="2349"/>
      <c r="F56" s="2327">
        <v>125</v>
      </c>
      <c r="G56" s="2335"/>
      <c r="H56" s="2335"/>
      <c r="I56" s="2335"/>
      <c r="J56" s="2335"/>
      <c r="K56" s="2335"/>
      <c r="L56" s="2335"/>
      <c r="M56" s="2335"/>
      <c r="Q56" s="2333" t="s">
        <v>3419</v>
      </c>
    </row>
    <row r="57" spans="1:17" s="2334" customFormat="1" ht="12.75" hidden="1" customHeight="1" x14ac:dyDescent="0.2">
      <c r="A57" s="2334" t="s">
        <v>2832</v>
      </c>
      <c r="B57" s="2335" t="s">
        <v>1425</v>
      </c>
      <c r="C57" s="46" t="s">
        <v>2953</v>
      </c>
      <c r="D57" s="2337" t="s">
        <v>518</v>
      </c>
      <c r="E57" s="2349" t="s">
        <v>3353</v>
      </c>
      <c r="F57" s="2327">
        <v>9935</v>
      </c>
      <c r="G57" s="2369" t="s">
        <v>18</v>
      </c>
      <c r="H57" s="2369" t="s">
        <v>18</v>
      </c>
      <c r="I57" s="2369" t="s">
        <v>18</v>
      </c>
      <c r="J57" s="2369" t="s">
        <v>18</v>
      </c>
      <c r="K57" s="2369" t="s">
        <v>18</v>
      </c>
      <c r="L57" s="2369" t="s">
        <v>18</v>
      </c>
      <c r="M57" s="2369" t="s">
        <v>18</v>
      </c>
      <c r="N57" s="2334" t="s">
        <v>15</v>
      </c>
      <c r="O57" s="2334" t="s">
        <v>3287</v>
      </c>
      <c r="P57" s="2334" t="s">
        <v>2832</v>
      </c>
      <c r="Q57" s="2333" t="s">
        <v>3418</v>
      </c>
    </row>
    <row r="58" spans="1:17" s="2334" customFormat="1" ht="12.75" hidden="1" customHeight="1" x14ac:dyDescent="0.2">
      <c r="A58" s="2333" t="s">
        <v>2346</v>
      </c>
      <c r="B58" s="2336" t="s">
        <v>1427</v>
      </c>
      <c r="C58" s="2333" t="s">
        <v>2355</v>
      </c>
      <c r="D58" s="2337" t="s">
        <v>520</v>
      </c>
      <c r="E58" s="2349" t="s">
        <v>3494</v>
      </c>
      <c r="F58" s="2328">
        <v>1598</v>
      </c>
      <c r="G58" s="2334">
        <v>12</v>
      </c>
      <c r="H58" s="2348">
        <v>42826</v>
      </c>
      <c r="I58" s="2348">
        <v>43190</v>
      </c>
      <c r="J58" s="2334" t="s">
        <v>18</v>
      </c>
      <c r="K58" s="2334" t="s">
        <v>2336</v>
      </c>
      <c r="L58" s="2334" t="s">
        <v>87</v>
      </c>
      <c r="M58" s="2348">
        <v>43555</v>
      </c>
      <c r="N58" s="2334" t="s">
        <v>3268</v>
      </c>
      <c r="O58" s="2334" t="s">
        <v>3287</v>
      </c>
      <c r="P58" s="2334" t="s">
        <v>3260</v>
      </c>
      <c r="Q58" s="2333" t="s">
        <v>3419</v>
      </c>
    </row>
    <row r="59" spans="1:17" s="2334" customFormat="1" ht="25.5" hidden="1" customHeight="1" x14ac:dyDescent="0.2">
      <c r="A59" s="2334" t="s">
        <v>2835</v>
      </c>
      <c r="B59" s="2335" t="s">
        <v>2955</v>
      </c>
      <c r="C59" s="2334" t="s">
        <v>2954</v>
      </c>
      <c r="D59" s="2337" t="s">
        <v>521</v>
      </c>
      <c r="E59" s="2334" t="s">
        <v>2954</v>
      </c>
      <c r="F59" s="2327">
        <v>885</v>
      </c>
      <c r="Q59" s="2333" t="s">
        <v>3419</v>
      </c>
    </row>
    <row r="60" spans="1:17" s="2334" customFormat="1" ht="25.5" hidden="1" customHeight="1" x14ac:dyDescent="0.2">
      <c r="A60" s="2334" t="s">
        <v>2832</v>
      </c>
      <c r="B60" s="2335" t="s">
        <v>2956</v>
      </c>
      <c r="C60" s="2334" t="s">
        <v>2954</v>
      </c>
      <c r="D60" s="2337" t="s">
        <v>521</v>
      </c>
      <c r="E60" s="2334" t="s">
        <v>2954</v>
      </c>
      <c r="F60" s="2327">
        <v>402</v>
      </c>
      <c r="G60" s="2335"/>
      <c r="H60" s="2335"/>
      <c r="I60" s="2335"/>
      <c r="J60" s="2335"/>
      <c r="K60" s="2335"/>
      <c r="L60" s="2335"/>
      <c r="M60" s="2335"/>
      <c r="N60" s="2334" t="s">
        <v>15</v>
      </c>
      <c r="O60" s="2334" t="s">
        <v>3287</v>
      </c>
      <c r="P60" s="2334" t="s">
        <v>2832</v>
      </c>
      <c r="Q60" s="2333" t="s">
        <v>3419</v>
      </c>
    </row>
    <row r="61" spans="1:17" s="2334" customFormat="1" ht="25.5" customHeight="1" x14ac:dyDescent="0.2">
      <c r="A61" s="2334" t="s">
        <v>2832</v>
      </c>
      <c r="B61" s="2335" t="s">
        <v>1429</v>
      </c>
      <c r="C61" s="46" t="s">
        <v>2964</v>
      </c>
      <c r="D61" s="2337" t="s">
        <v>522</v>
      </c>
      <c r="E61" s="2349" t="s">
        <v>3354</v>
      </c>
      <c r="F61" s="2327">
        <v>9541</v>
      </c>
      <c r="G61" s="2369" t="s">
        <v>18</v>
      </c>
      <c r="H61" s="2369" t="s">
        <v>18</v>
      </c>
      <c r="I61" s="2369" t="s">
        <v>18</v>
      </c>
      <c r="J61" s="2369" t="s">
        <v>18</v>
      </c>
      <c r="K61" s="2369" t="s">
        <v>18</v>
      </c>
      <c r="L61" s="2369" t="s">
        <v>18</v>
      </c>
      <c r="M61" s="2369" t="s">
        <v>18</v>
      </c>
      <c r="N61" s="2334" t="s">
        <v>15</v>
      </c>
      <c r="O61" s="2334" t="s">
        <v>3287</v>
      </c>
      <c r="P61" s="2334" t="s">
        <v>2832</v>
      </c>
      <c r="Q61" s="2333" t="s">
        <v>3419</v>
      </c>
    </row>
    <row r="62" spans="1:17" s="2334" customFormat="1" ht="38.25" x14ac:dyDescent="0.2">
      <c r="A62" s="2414" t="s">
        <v>2524</v>
      </c>
      <c r="B62" s="2415" t="s">
        <v>3540</v>
      </c>
      <c r="C62" s="2412" t="s">
        <v>3541</v>
      </c>
      <c r="D62" s="2416" t="s">
        <v>3551</v>
      </c>
      <c r="E62" s="2416" t="s">
        <v>3542</v>
      </c>
      <c r="F62" s="2327">
        <v>110000</v>
      </c>
      <c r="G62" s="2366">
        <f>12*4</f>
        <v>48</v>
      </c>
      <c r="H62" s="2367">
        <v>42887</v>
      </c>
      <c r="I62" s="2367">
        <v>44347</v>
      </c>
      <c r="J62" s="2367">
        <v>44317</v>
      </c>
      <c r="K62" s="2366" t="s">
        <v>18</v>
      </c>
      <c r="L62" s="2366" t="s">
        <v>18</v>
      </c>
      <c r="M62" s="2367">
        <v>44347</v>
      </c>
      <c r="N62" s="2334" t="s">
        <v>3268</v>
      </c>
      <c r="O62" s="2334" t="s">
        <v>3503</v>
      </c>
      <c r="P62" s="2334" t="s">
        <v>3256</v>
      </c>
      <c r="Q62" s="2333" t="s">
        <v>3418</v>
      </c>
    </row>
    <row r="63" spans="1:17" s="2334" customFormat="1" ht="12.75" customHeight="1" x14ac:dyDescent="0.2">
      <c r="A63" s="2334" t="s">
        <v>2835</v>
      </c>
      <c r="B63" s="2335" t="s">
        <v>3585</v>
      </c>
      <c r="C63" s="2334" t="s">
        <v>3089</v>
      </c>
      <c r="D63" s="2337" t="s">
        <v>523</v>
      </c>
      <c r="E63" s="2349" t="s">
        <v>3367</v>
      </c>
      <c r="F63" s="2327">
        <v>37555</v>
      </c>
      <c r="G63" s="2386">
        <v>12</v>
      </c>
      <c r="H63" s="2373">
        <v>43087</v>
      </c>
      <c r="I63" s="2373">
        <v>43453</v>
      </c>
      <c r="J63" s="2373">
        <v>43101</v>
      </c>
      <c r="K63" s="2368" t="s">
        <v>18</v>
      </c>
      <c r="L63" s="2368" t="s">
        <v>18</v>
      </c>
      <c r="M63" s="2368" t="s">
        <v>18</v>
      </c>
      <c r="N63" s="2334" t="s">
        <v>15</v>
      </c>
      <c r="O63" s="2334" t="s">
        <v>3263</v>
      </c>
      <c r="P63" s="2334" t="s">
        <v>3257</v>
      </c>
      <c r="Q63" s="2333" t="s">
        <v>3419</v>
      </c>
    </row>
    <row r="64" spans="1:17" s="2334" customFormat="1" ht="39" customHeight="1" x14ac:dyDescent="0.2">
      <c r="A64" s="2334" t="s">
        <v>2372</v>
      </c>
      <c r="B64" s="2335" t="s">
        <v>2653</v>
      </c>
      <c r="C64" s="2334" t="s">
        <v>2654</v>
      </c>
      <c r="D64" s="2337" t="s">
        <v>526</v>
      </c>
      <c r="E64" s="2349" t="s">
        <v>3332</v>
      </c>
      <c r="F64" s="2327">
        <v>6000</v>
      </c>
      <c r="G64" s="2369" t="s">
        <v>18</v>
      </c>
      <c r="H64" s="2368" t="s">
        <v>18</v>
      </c>
      <c r="I64" s="2371" t="s">
        <v>18</v>
      </c>
      <c r="J64" s="2371" t="s">
        <v>18</v>
      </c>
      <c r="K64" s="2371" t="s">
        <v>18</v>
      </c>
      <c r="L64" s="2371" t="s">
        <v>18</v>
      </c>
      <c r="M64" s="2371" t="s">
        <v>18</v>
      </c>
      <c r="N64" s="2334" t="s">
        <v>15</v>
      </c>
      <c r="O64" s="2334" t="s">
        <v>2337</v>
      </c>
      <c r="P64" s="2334" t="s">
        <v>3260</v>
      </c>
      <c r="Q64" s="2333" t="s">
        <v>3418</v>
      </c>
    </row>
    <row r="65" spans="1:17" s="2334" customFormat="1" ht="25.5" x14ac:dyDescent="0.2">
      <c r="A65" s="2334" t="s">
        <v>2372</v>
      </c>
      <c r="B65" s="2335" t="s">
        <v>2811</v>
      </c>
      <c r="C65" s="2334" t="s">
        <v>2812</v>
      </c>
      <c r="D65" s="2337" t="s">
        <v>526</v>
      </c>
      <c r="E65" s="2334" t="s">
        <v>2812</v>
      </c>
      <c r="F65" s="2342">
        <v>55601</v>
      </c>
      <c r="G65" s="2369" t="s">
        <v>18</v>
      </c>
      <c r="H65" s="2368" t="s">
        <v>18</v>
      </c>
      <c r="I65" s="2371" t="s">
        <v>18</v>
      </c>
      <c r="J65" s="2371" t="s">
        <v>18</v>
      </c>
      <c r="K65" s="2371" t="s">
        <v>18</v>
      </c>
      <c r="L65" s="2371" t="s">
        <v>18</v>
      </c>
      <c r="M65" s="2371" t="s">
        <v>18</v>
      </c>
      <c r="N65" s="2334" t="s">
        <v>15</v>
      </c>
      <c r="O65" s="2334" t="s">
        <v>2337</v>
      </c>
      <c r="P65" s="2334" t="s">
        <v>3260</v>
      </c>
      <c r="Q65" s="2333" t="s">
        <v>3418</v>
      </c>
    </row>
    <row r="66" spans="1:17" s="2334" customFormat="1" ht="12.75" hidden="1" customHeight="1" x14ac:dyDescent="0.2">
      <c r="A66" s="2334" t="s">
        <v>2372</v>
      </c>
      <c r="B66" s="2335" t="s">
        <v>2813</v>
      </c>
      <c r="C66" s="2334" t="s">
        <v>2816</v>
      </c>
      <c r="D66" s="2337" t="s">
        <v>526</v>
      </c>
      <c r="E66" s="2334" t="s">
        <v>2816</v>
      </c>
      <c r="F66" s="2342">
        <v>1499</v>
      </c>
      <c r="G66" s="2335" t="s">
        <v>18</v>
      </c>
      <c r="H66" s="2341" t="s">
        <v>18</v>
      </c>
      <c r="I66" s="2342" t="s">
        <v>18</v>
      </c>
      <c r="J66" s="2342" t="s">
        <v>18</v>
      </c>
      <c r="K66" s="2342" t="s">
        <v>18</v>
      </c>
      <c r="L66" s="2342" t="s">
        <v>18</v>
      </c>
      <c r="M66" s="2342" t="s">
        <v>18</v>
      </c>
      <c r="N66" s="2334" t="s">
        <v>15</v>
      </c>
      <c r="O66" s="2334" t="s">
        <v>3273</v>
      </c>
      <c r="P66" s="2334" t="s">
        <v>3260</v>
      </c>
      <c r="Q66" s="2333" t="s">
        <v>3418</v>
      </c>
    </row>
    <row r="67" spans="1:17" s="2334" customFormat="1" ht="12.75" hidden="1" customHeight="1" x14ac:dyDescent="0.2">
      <c r="A67" s="2334" t="s">
        <v>2372</v>
      </c>
      <c r="B67" s="2335" t="s">
        <v>2814</v>
      </c>
      <c r="C67" s="2334" t="s">
        <v>2817</v>
      </c>
      <c r="D67" s="2337" t="s">
        <v>526</v>
      </c>
      <c r="E67" s="2334" t="s">
        <v>2817</v>
      </c>
      <c r="F67" s="2342">
        <v>3000</v>
      </c>
      <c r="G67" s="2335" t="s">
        <v>18</v>
      </c>
      <c r="H67" s="2341" t="s">
        <v>18</v>
      </c>
      <c r="I67" s="2342" t="s">
        <v>18</v>
      </c>
      <c r="J67" s="2342" t="s">
        <v>18</v>
      </c>
      <c r="K67" s="2342" t="s">
        <v>18</v>
      </c>
      <c r="L67" s="2342" t="s">
        <v>18</v>
      </c>
      <c r="M67" s="2342" t="s">
        <v>18</v>
      </c>
      <c r="N67" s="2334" t="s">
        <v>15</v>
      </c>
      <c r="O67" s="2334" t="s">
        <v>3273</v>
      </c>
      <c r="P67" s="2334" t="s">
        <v>3260</v>
      </c>
      <c r="Q67" s="2333" t="s">
        <v>3418</v>
      </c>
    </row>
    <row r="68" spans="1:17" s="2334" customFormat="1" ht="25.5" customHeight="1" x14ac:dyDescent="0.2">
      <c r="A68" s="2437" t="s">
        <v>2832</v>
      </c>
      <c r="B68" s="2438" t="s">
        <v>3543</v>
      </c>
      <c r="C68" s="2436" t="s">
        <v>3544</v>
      </c>
      <c r="D68" s="2435" t="s">
        <v>3550</v>
      </c>
      <c r="E68" s="2436" t="s">
        <v>3643</v>
      </c>
      <c r="F68" s="2341">
        <v>137382.29999999999</v>
      </c>
      <c r="G68" s="2369">
        <v>24</v>
      </c>
      <c r="H68" s="2439">
        <v>43036</v>
      </c>
      <c r="I68" s="2439">
        <v>43765</v>
      </c>
      <c r="J68" s="2439">
        <v>43466</v>
      </c>
      <c r="K68" s="2440" t="s">
        <v>2336</v>
      </c>
      <c r="L68" s="2440" t="s">
        <v>87</v>
      </c>
      <c r="M68" s="2439">
        <v>44131</v>
      </c>
      <c r="N68" s="2366" t="s">
        <v>3268</v>
      </c>
      <c r="O68" s="2382" t="s">
        <v>3266</v>
      </c>
      <c r="P68" s="2334" t="s">
        <v>2832</v>
      </c>
      <c r="Q68" s="2333" t="s">
        <v>3418</v>
      </c>
    </row>
    <row r="69" spans="1:17" s="2334" customFormat="1" ht="185.25" customHeight="1" x14ac:dyDescent="0.2">
      <c r="A69" s="2437" t="s">
        <v>2832</v>
      </c>
      <c r="B69" s="2438" t="s">
        <v>3543</v>
      </c>
      <c r="C69" s="2436" t="s">
        <v>3544</v>
      </c>
      <c r="D69" s="2435" t="s">
        <v>3550</v>
      </c>
      <c r="E69" s="2436" t="s">
        <v>3644</v>
      </c>
      <c r="F69" s="2327">
        <v>247576.57</v>
      </c>
      <c r="G69" s="2369">
        <v>24</v>
      </c>
      <c r="H69" s="2439">
        <v>43159</v>
      </c>
      <c r="I69" s="2439">
        <v>43888</v>
      </c>
      <c r="J69" s="2439">
        <v>43466</v>
      </c>
      <c r="K69" s="2440" t="s">
        <v>2336</v>
      </c>
      <c r="L69" s="2440" t="s">
        <v>87</v>
      </c>
      <c r="M69" s="2439">
        <v>44254</v>
      </c>
      <c r="N69" s="2334" t="s">
        <v>3268</v>
      </c>
      <c r="O69" s="2334" t="s">
        <v>3266</v>
      </c>
      <c r="P69" s="2334" t="s">
        <v>2832</v>
      </c>
      <c r="Q69" s="2333" t="s">
        <v>3418</v>
      </c>
    </row>
    <row r="70" spans="1:17" s="2334" customFormat="1" ht="25.5" customHeight="1" x14ac:dyDescent="0.2">
      <c r="A70" s="2334" t="s">
        <v>2372</v>
      </c>
      <c r="B70" s="2335" t="s">
        <v>2815</v>
      </c>
      <c r="C70" s="2334" t="s">
        <v>2818</v>
      </c>
      <c r="D70" s="2337" t="s">
        <v>526</v>
      </c>
      <c r="E70" s="2334" t="s">
        <v>3393</v>
      </c>
      <c r="F70" s="2342">
        <v>9540</v>
      </c>
      <c r="G70" s="2369" t="s">
        <v>18</v>
      </c>
      <c r="H70" s="2368" t="s">
        <v>18</v>
      </c>
      <c r="I70" s="2371" t="s">
        <v>18</v>
      </c>
      <c r="J70" s="2371" t="s">
        <v>18</v>
      </c>
      <c r="K70" s="2371" t="s">
        <v>18</v>
      </c>
      <c r="L70" s="2371" t="s">
        <v>18</v>
      </c>
      <c r="M70" s="2371" t="s">
        <v>18</v>
      </c>
      <c r="N70" s="2334" t="s">
        <v>15</v>
      </c>
      <c r="O70" s="2334" t="s">
        <v>2337</v>
      </c>
      <c r="P70" s="2334" t="s">
        <v>3260</v>
      </c>
      <c r="Q70" s="2333" t="s">
        <v>3418</v>
      </c>
    </row>
    <row r="71" spans="1:17" s="2334" customFormat="1" ht="25.5" hidden="1" customHeight="1" x14ac:dyDescent="0.2">
      <c r="A71" s="2334" t="s">
        <v>2524</v>
      </c>
      <c r="B71" s="2335" t="s">
        <v>1434</v>
      </c>
      <c r="C71" s="2334" t="s">
        <v>2542</v>
      </c>
      <c r="D71" s="2337" t="s">
        <v>527</v>
      </c>
      <c r="E71" s="2349"/>
      <c r="F71" s="2327">
        <v>460</v>
      </c>
      <c r="Q71" s="2333" t="s">
        <v>3419</v>
      </c>
    </row>
    <row r="72" spans="1:17" s="2334" customFormat="1" ht="12.75" hidden="1" customHeight="1" x14ac:dyDescent="0.2">
      <c r="A72" s="2334" t="s">
        <v>2854</v>
      </c>
      <c r="B72" s="2335" t="s">
        <v>2981</v>
      </c>
      <c r="C72" s="2334" t="s">
        <v>2979</v>
      </c>
      <c r="D72" s="2337" t="s">
        <v>532</v>
      </c>
      <c r="E72" s="2349"/>
      <c r="F72" s="2327">
        <v>2910</v>
      </c>
      <c r="G72" s="2335"/>
      <c r="H72" s="2335"/>
      <c r="I72" s="2335"/>
      <c r="J72" s="2335"/>
      <c r="K72" s="2335"/>
      <c r="L72" s="2335"/>
      <c r="M72" s="2335"/>
      <c r="Q72" s="2333" t="s">
        <v>3418</v>
      </c>
    </row>
    <row r="73" spans="1:17" s="2334" customFormat="1" ht="12.75" hidden="1" customHeight="1" x14ac:dyDescent="0.2">
      <c r="A73" s="2334" t="s">
        <v>2372</v>
      </c>
      <c r="B73" s="2335" t="s">
        <v>1441</v>
      </c>
      <c r="C73" s="2334" t="s">
        <v>2657</v>
      </c>
      <c r="D73" s="2337" t="s">
        <v>534</v>
      </c>
      <c r="E73" s="2334" t="s">
        <v>2657</v>
      </c>
      <c r="F73" s="2327">
        <v>4550</v>
      </c>
      <c r="G73" s="2334" t="s">
        <v>18</v>
      </c>
      <c r="H73" s="2334" t="s">
        <v>18</v>
      </c>
      <c r="I73" s="2334" t="s">
        <v>18</v>
      </c>
      <c r="J73" s="2334" t="s">
        <v>18</v>
      </c>
      <c r="K73" s="2334" t="s">
        <v>18</v>
      </c>
      <c r="L73" s="2334" t="s">
        <v>18</v>
      </c>
      <c r="M73" s="2334" t="s">
        <v>18</v>
      </c>
      <c r="N73" s="2334" t="s">
        <v>15</v>
      </c>
      <c r="O73" s="2334" t="s">
        <v>3287</v>
      </c>
      <c r="P73" s="2334" t="s">
        <v>3260</v>
      </c>
      <c r="Q73" s="2333" t="s">
        <v>3418</v>
      </c>
    </row>
    <row r="74" spans="1:17" s="2334" customFormat="1" ht="12.75" hidden="1" customHeight="1" x14ac:dyDescent="0.2">
      <c r="A74" s="2334" t="s">
        <v>2832</v>
      </c>
      <c r="B74" s="2335" t="s">
        <v>1443</v>
      </c>
      <c r="C74" s="2334" t="s">
        <v>2984</v>
      </c>
      <c r="D74" s="2337" t="s">
        <v>536</v>
      </c>
      <c r="E74" s="2349" t="s">
        <v>3352</v>
      </c>
      <c r="F74" s="2327">
        <v>390</v>
      </c>
      <c r="G74" s="2335" t="s">
        <v>18</v>
      </c>
      <c r="H74" s="2335" t="s">
        <v>18</v>
      </c>
      <c r="I74" s="2335" t="s">
        <v>18</v>
      </c>
      <c r="J74" s="2335" t="s">
        <v>18</v>
      </c>
      <c r="K74" s="2335" t="s">
        <v>18</v>
      </c>
      <c r="L74" s="2335" t="s">
        <v>18</v>
      </c>
      <c r="M74" s="2335" t="s">
        <v>18</v>
      </c>
      <c r="N74" s="2334" t="s">
        <v>15</v>
      </c>
      <c r="O74" s="2334" t="s">
        <v>3287</v>
      </c>
      <c r="P74" s="2334" t="s">
        <v>2832</v>
      </c>
      <c r="Q74" s="2333" t="s">
        <v>3419</v>
      </c>
    </row>
    <row r="75" spans="1:17" s="2334" customFormat="1" ht="12.75" hidden="1" customHeight="1" x14ac:dyDescent="0.2">
      <c r="A75" s="2334" t="s">
        <v>2832</v>
      </c>
      <c r="B75" s="2335" t="s">
        <v>1445</v>
      </c>
      <c r="C75" s="2334" t="s">
        <v>2988</v>
      </c>
      <c r="D75" s="2337" t="s">
        <v>538</v>
      </c>
      <c r="E75" s="2349" t="s">
        <v>3352</v>
      </c>
      <c r="F75" s="2327">
        <v>180</v>
      </c>
      <c r="G75" s="2335" t="s">
        <v>18</v>
      </c>
      <c r="H75" s="2335" t="s">
        <v>18</v>
      </c>
      <c r="I75" s="2335" t="s">
        <v>18</v>
      </c>
      <c r="J75" s="2335" t="s">
        <v>18</v>
      </c>
      <c r="K75" s="2335" t="s">
        <v>18</v>
      </c>
      <c r="L75" s="2335" t="s">
        <v>18</v>
      </c>
      <c r="M75" s="2335" t="s">
        <v>18</v>
      </c>
      <c r="N75" s="2334" t="s">
        <v>15</v>
      </c>
      <c r="O75" s="2334" t="s">
        <v>3287</v>
      </c>
      <c r="P75" s="2334" t="s">
        <v>2832</v>
      </c>
      <c r="Q75" s="2333" t="s">
        <v>3419</v>
      </c>
    </row>
    <row r="76" spans="1:17" s="2334" customFormat="1" ht="25.5" hidden="1" customHeight="1" x14ac:dyDescent="0.2">
      <c r="A76" s="2334" t="s">
        <v>2835</v>
      </c>
      <c r="B76" s="2335" t="s">
        <v>1446</v>
      </c>
      <c r="C76" s="2334" t="s">
        <v>2997</v>
      </c>
      <c r="D76" s="2337" t="s">
        <v>539</v>
      </c>
      <c r="E76" s="2349"/>
      <c r="F76" s="2327">
        <v>140</v>
      </c>
      <c r="Q76" s="2333" t="s">
        <v>3419</v>
      </c>
    </row>
    <row r="77" spans="1:17" s="2334" customFormat="1" ht="12.75" hidden="1" customHeight="1" x14ac:dyDescent="0.2">
      <c r="A77" s="2334" t="s">
        <v>2835</v>
      </c>
      <c r="B77" s="2335" t="s">
        <v>1447</v>
      </c>
      <c r="C77" s="2334" t="s">
        <v>3001</v>
      </c>
      <c r="D77" s="2337" t="s">
        <v>540</v>
      </c>
      <c r="E77" s="2349"/>
      <c r="F77" s="2327">
        <v>776</v>
      </c>
      <c r="Q77" s="2333" t="s">
        <v>3419</v>
      </c>
    </row>
    <row r="78" spans="1:17" s="2334" customFormat="1" ht="25.5" hidden="1" customHeight="1" x14ac:dyDescent="0.2">
      <c r="A78" s="2334" t="s">
        <v>2372</v>
      </c>
      <c r="B78" s="2335" t="s">
        <v>2991</v>
      </c>
      <c r="C78" s="14" t="s">
        <v>2658</v>
      </c>
      <c r="D78" s="2337" t="s">
        <v>541</v>
      </c>
      <c r="E78" s="14" t="s">
        <v>2658</v>
      </c>
      <c r="F78" s="2327">
        <v>800</v>
      </c>
      <c r="G78" s="2334" t="s">
        <v>18</v>
      </c>
      <c r="H78" s="2334" t="s">
        <v>18</v>
      </c>
      <c r="I78" s="2334" t="s">
        <v>18</v>
      </c>
      <c r="J78" s="2334" t="s">
        <v>18</v>
      </c>
      <c r="K78" s="2334" t="s">
        <v>18</v>
      </c>
      <c r="L78" s="2334" t="s">
        <v>18</v>
      </c>
      <c r="M78" s="2334" t="s">
        <v>18</v>
      </c>
      <c r="N78" s="2334" t="s">
        <v>15</v>
      </c>
      <c r="O78" s="2334" t="s">
        <v>3287</v>
      </c>
      <c r="P78" s="2334" t="s">
        <v>3260</v>
      </c>
      <c r="Q78" s="2333" t="s">
        <v>3418</v>
      </c>
    </row>
    <row r="79" spans="1:17" s="2334" customFormat="1" ht="12.75" hidden="1" customHeight="1" x14ac:dyDescent="0.2">
      <c r="A79" s="2334" t="s">
        <v>2832</v>
      </c>
      <c r="B79" s="2335" t="s">
        <v>2992</v>
      </c>
      <c r="C79" s="14" t="s">
        <v>2990</v>
      </c>
      <c r="D79" s="2337" t="s">
        <v>541</v>
      </c>
      <c r="E79" s="2349" t="s">
        <v>3355</v>
      </c>
      <c r="F79" s="2327">
        <v>31195</v>
      </c>
      <c r="G79" s="2369" t="s">
        <v>18</v>
      </c>
      <c r="H79" s="2369" t="s">
        <v>18</v>
      </c>
      <c r="I79" s="2369" t="s">
        <v>18</v>
      </c>
      <c r="J79" s="2369" t="s">
        <v>18</v>
      </c>
      <c r="K79" s="2369" t="s">
        <v>18</v>
      </c>
      <c r="L79" s="2369" t="s">
        <v>18</v>
      </c>
      <c r="M79" s="2369" t="s">
        <v>18</v>
      </c>
      <c r="N79" s="2334" t="s">
        <v>15</v>
      </c>
      <c r="O79" s="2334" t="s">
        <v>3287</v>
      </c>
      <c r="P79" s="2334" t="s">
        <v>2832</v>
      </c>
      <c r="Q79" s="2333" t="s">
        <v>3418</v>
      </c>
    </row>
    <row r="80" spans="1:17" s="2334" customFormat="1" ht="12.75" hidden="1" customHeight="1" x14ac:dyDescent="0.2">
      <c r="A80" s="2334" t="s">
        <v>2832</v>
      </c>
      <c r="B80" s="2335" t="s">
        <v>1452</v>
      </c>
      <c r="C80" s="2334" t="s">
        <v>3006</v>
      </c>
      <c r="D80" s="2337" t="s">
        <v>545</v>
      </c>
      <c r="E80" s="2334" t="s">
        <v>2857</v>
      </c>
      <c r="F80" s="2327">
        <v>1900</v>
      </c>
      <c r="Q80" s="2333" t="s">
        <v>3419</v>
      </c>
    </row>
    <row r="81" spans="1:17" s="2334" customFormat="1" ht="25.5" hidden="1" customHeight="1" x14ac:dyDescent="0.2">
      <c r="A81" s="2333" t="s">
        <v>2346</v>
      </c>
      <c r="B81" s="2336" t="s">
        <v>1453</v>
      </c>
      <c r="C81" s="2333" t="s">
        <v>2348</v>
      </c>
      <c r="D81" s="2337" t="s">
        <v>546</v>
      </c>
      <c r="E81" s="2349" t="s">
        <v>3495</v>
      </c>
      <c r="F81" s="2328">
        <v>1146</v>
      </c>
      <c r="G81" s="2334">
        <v>12</v>
      </c>
      <c r="H81" s="2348">
        <v>42826</v>
      </c>
      <c r="I81" s="2348">
        <v>43190</v>
      </c>
      <c r="J81" s="2334" t="s">
        <v>18</v>
      </c>
      <c r="K81" s="2334" t="s">
        <v>18</v>
      </c>
      <c r="L81" s="2334" t="s">
        <v>3402</v>
      </c>
      <c r="N81" s="2334" t="s">
        <v>15</v>
      </c>
      <c r="O81" s="2334" t="s">
        <v>3287</v>
      </c>
      <c r="P81" s="2334" t="s">
        <v>3260</v>
      </c>
      <c r="Q81" s="2333" t="s">
        <v>3418</v>
      </c>
    </row>
    <row r="82" spans="1:17" s="2334" customFormat="1" ht="12.75" hidden="1" customHeight="1" x14ac:dyDescent="0.2">
      <c r="A82" s="2334" t="s">
        <v>2835</v>
      </c>
      <c r="B82" s="2335" t="s">
        <v>1456</v>
      </c>
      <c r="C82" s="2334" t="s">
        <v>3011</v>
      </c>
      <c r="D82" s="2337" t="s">
        <v>549</v>
      </c>
      <c r="E82" s="2349"/>
      <c r="F82" s="2327">
        <v>736</v>
      </c>
      <c r="Q82" s="2333" t="s">
        <v>3419</v>
      </c>
    </row>
    <row r="83" spans="1:17" s="2334" customFormat="1" ht="12.75" hidden="1" customHeight="1" x14ac:dyDescent="0.2">
      <c r="A83" s="2334" t="s">
        <v>2345</v>
      </c>
      <c r="B83" s="2335" t="s">
        <v>2846</v>
      </c>
      <c r="C83" s="14" t="s">
        <v>2394</v>
      </c>
      <c r="D83" s="2340" t="s">
        <v>555</v>
      </c>
      <c r="E83" s="2349" t="s">
        <v>3328</v>
      </c>
      <c r="F83" s="2327">
        <v>3255</v>
      </c>
      <c r="G83" s="2334">
        <v>12</v>
      </c>
      <c r="H83" s="2348">
        <v>42675</v>
      </c>
      <c r="I83" s="2348">
        <v>43039</v>
      </c>
      <c r="J83" s="2334" t="s">
        <v>18</v>
      </c>
      <c r="K83" s="2334" t="s">
        <v>18</v>
      </c>
      <c r="L83" s="2334" t="s">
        <v>18</v>
      </c>
      <c r="M83" s="2334" t="s">
        <v>18</v>
      </c>
      <c r="N83" s="2334" t="s">
        <v>15</v>
      </c>
      <c r="O83" s="2334" t="s">
        <v>3287</v>
      </c>
      <c r="P83" s="2334" t="s">
        <v>3259</v>
      </c>
      <c r="Q83" s="2333" t="s">
        <v>3419</v>
      </c>
    </row>
    <row r="84" spans="1:17" s="2334" customFormat="1" ht="12.75" hidden="1" customHeight="1" x14ac:dyDescent="0.2">
      <c r="A84" s="2334" t="s">
        <v>2844</v>
      </c>
      <c r="B84" s="2335" t="s">
        <v>2847</v>
      </c>
      <c r="C84" s="2334" t="s">
        <v>2845</v>
      </c>
      <c r="D84" s="2340" t="s">
        <v>555</v>
      </c>
      <c r="E84" s="2349"/>
      <c r="F84" s="2327">
        <v>1838</v>
      </c>
      <c r="Q84" s="2333" t="s">
        <v>3419</v>
      </c>
    </row>
    <row r="85" spans="1:17" s="2334" customFormat="1" ht="25.5" hidden="1" customHeight="1" x14ac:dyDescent="0.2">
      <c r="A85" s="2334" t="s">
        <v>2524</v>
      </c>
      <c r="B85" s="2335" t="s">
        <v>2660</v>
      </c>
      <c r="C85" s="14" t="s">
        <v>2345</v>
      </c>
      <c r="D85" s="2337" t="s">
        <v>556</v>
      </c>
      <c r="E85" s="2349" t="s">
        <v>3349</v>
      </c>
      <c r="F85" s="2327">
        <v>75.16</v>
      </c>
      <c r="G85" s="2335" t="s">
        <v>18</v>
      </c>
      <c r="H85" s="2341" t="s">
        <v>18</v>
      </c>
      <c r="I85" s="2342" t="s">
        <v>18</v>
      </c>
      <c r="J85" s="2335" t="s">
        <v>18</v>
      </c>
      <c r="K85" s="2341" t="s">
        <v>18</v>
      </c>
      <c r="L85" s="2342" t="s">
        <v>18</v>
      </c>
      <c r="M85" s="2335" t="s">
        <v>18</v>
      </c>
      <c r="N85" s="2334" t="s">
        <v>15</v>
      </c>
      <c r="O85" s="2334" t="s">
        <v>3287</v>
      </c>
      <c r="P85" s="2334" t="s">
        <v>3259</v>
      </c>
      <c r="Q85" s="2333" t="s">
        <v>3418</v>
      </c>
    </row>
    <row r="86" spans="1:17" s="2334" customFormat="1" ht="25.5" x14ac:dyDescent="0.2">
      <c r="A86" s="2333" t="s">
        <v>2345</v>
      </c>
      <c r="B86" s="2335" t="s">
        <v>2396</v>
      </c>
      <c r="C86" s="14" t="s">
        <v>2400</v>
      </c>
      <c r="D86" s="2340" t="s">
        <v>557</v>
      </c>
      <c r="E86" s="2349" t="s">
        <v>3293</v>
      </c>
      <c r="F86" s="2327">
        <v>9000</v>
      </c>
      <c r="G86" s="2366">
        <v>12</v>
      </c>
      <c r="H86" s="2367">
        <v>42461</v>
      </c>
      <c r="I86" s="2367">
        <v>42825</v>
      </c>
      <c r="J86" s="2366" t="s">
        <v>3294</v>
      </c>
      <c r="K86" s="2366" t="s">
        <v>18</v>
      </c>
      <c r="L86" s="2366" t="s">
        <v>18</v>
      </c>
      <c r="M86" s="2366" t="s">
        <v>18</v>
      </c>
      <c r="N86" s="2334" t="s">
        <v>15</v>
      </c>
      <c r="O86" s="2334" t="s">
        <v>3287</v>
      </c>
      <c r="P86" s="2334" t="s">
        <v>3259</v>
      </c>
      <c r="Q86" s="2333" t="s">
        <v>3418</v>
      </c>
    </row>
    <row r="87" spans="1:17" s="2334" customFormat="1" ht="12.75" customHeight="1" x14ac:dyDescent="0.2">
      <c r="A87" s="2333" t="s">
        <v>2345</v>
      </c>
      <c r="B87" s="2335" t="s">
        <v>2397</v>
      </c>
      <c r="C87" s="14" t="s">
        <v>2401</v>
      </c>
      <c r="D87" s="2340" t="s">
        <v>557</v>
      </c>
      <c r="E87" s="2349" t="s">
        <v>3296</v>
      </c>
      <c r="F87" s="2327">
        <v>10707</v>
      </c>
      <c r="G87" s="2366">
        <v>12</v>
      </c>
      <c r="H87" s="2367">
        <v>42826</v>
      </c>
      <c r="I87" s="2367">
        <v>43191</v>
      </c>
      <c r="J87" s="2366" t="s">
        <v>18</v>
      </c>
      <c r="K87" s="2366" t="s">
        <v>18</v>
      </c>
      <c r="L87" s="2366" t="s">
        <v>3402</v>
      </c>
      <c r="M87" s="2366" t="s">
        <v>18</v>
      </c>
      <c r="N87" s="2334" t="s">
        <v>15</v>
      </c>
      <c r="O87" s="2334" t="s">
        <v>3263</v>
      </c>
      <c r="P87" s="2334" t="s">
        <v>3259</v>
      </c>
      <c r="Q87" s="2333" t="s">
        <v>3418</v>
      </c>
    </row>
    <row r="88" spans="1:17" s="2334" customFormat="1" ht="12.75" hidden="1" customHeight="1" x14ac:dyDescent="0.2">
      <c r="A88" s="2333" t="s">
        <v>2345</v>
      </c>
      <c r="B88" s="2335" t="s">
        <v>2398</v>
      </c>
      <c r="C88" s="14" t="s">
        <v>2402</v>
      </c>
      <c r="D88" s="2340" t="s">
        <v>557</v>
      </c>
      <c r="E88" s="2349" t="s">
        <v>3297</v>
      </c>
      <c r="F88" s="2327">
        <v>985</v>
      </c>
      <c r="G88" s="2334" t="s">
        <v>18</v>
      </c>
      <c r="H88" s="2334" t="s">
        <v>18</v>
      </c>
      <c r="I88" s="2334" t="s">
        <v>18</v>
      </c>
      <c r="J88" s="2334" t="s">
        <v>18</v>
      </c>
      <c r="K88" s="2334" t="s">
        <v>18</v>
      </c>
      <c r="L88" s="2334" t="s">
        <v>18</v>
      </c>
      <c r="M88" s="2334" t="s">
        <v>18</v>
      </c>
      <c r="N88" s="2334" t="s">
        <v>15</v>
      </c>
      <c r="O88" s="2334" t="s">
        <v>3273</v>
      </c>
      <c r="P88" s="2334" t="s">
        <v>3259</v>
      </c>
      <c r="Q88" s="2333" t="s">
        <v>3418</v>
      </c>
    </row>
    <row r="89" spans="1:17" s="2334" customFormat="1" ht="12.75" customHeight="1" x14ac:dyDescent="0.2">
      <c r="A89" s="2333" t="s">
        <v>2345</v>
      </c>
      <c r="B89" s="2335" t="s">
        <v>2399</v>
      </c>
      <c r="C89" s="14" t="s">
        <v>2403</v>
      </c>
      <c r="D89" s="2340" t="s">
        <v>557</v>
      </c>
      <c r="E89" s="2349" t="s">
        <v>3298</v>
      </c>
      <c r="F89" s="2327">
        <v>6639</v>
      </c>
      <c r="G89" s="2366" t="s">
        <v>18</v>
      </c>
      <c r="H89" s="2366" t="s">
        <v>18</v>
      </c>
      <c r="I89" s="2366" t="s">
        <v>18</v>
      </c>
      <c r="J89" s="2366" t="s">
        <v>18</v>
      </c>
      <c r="K89" s="2366" t="s">
        <v>18</v>
      </c>
      <c r="L89" s="2366" t="s">
        <v>18</v>
      </c>
      <c r="M89" s="2366" t="s">
        <v>18</v>
      </c>
      <c r="N89" s="2334" t="s">
        <v>15</v>
      </c>
      <c r="O89" s="2334" t="s">
        <v>2337</v>
      </c>
      <c r="P89" s="2334" t="s">
        <v>3259</v>
      </c>
      <c r="Q89" s="2333" t="s">
        <v>3418</v>
      </c>
    </row>
    <row r="90" spans="1:17" s="2334" customFormat="1" ht="25.5" customHeight="1" x14ac:dyDescent="0.2">
      <c r="A90" s="2333" t="s">
        <v>2345</v>
      </c>
      <c r="B90" s="2335" t="s">
        <v>2404</v>
      </c>
      <c r="C90" s="13" t="s">
        <v>2395</v>
      </c>
      <c r="D90" s="2340" t="s">
        <v>557</v>
      </c>
      <c r="E90" s="2349" t="s">
        <v>3299</v>
      </c>
      <c r="F90" s="2328">
        <v>53505</v>
      </c>
      <c r="G90" s="2366" t="s">
        <v>18</v>
      </c>
      <c r="H90" s="2366" t="s">
        <v>18</v>
      </c>
      <c r="I90" s="2366" t="s">
        <v>18</v>
      </c>
      <c r="J90" s="2366" t="s">
        <v>18</v>
      </c>
      <c r="K90" s="2366" t="s">
        <v>18</v>
      </c>
      <c r="L90" s="2366" t="s">
        <v>18</v>
      </c>
      <c r="M90" s="2366" t="s">
        <v>18</v>
      </c>
      <c r="N90" s="2334" t="s">
        <v>15</v>
      </c>
      <c r="O90" s="2334" t="s">
        <v>2337</v>
      </c>
      <c r="P90" s="2334" t="s">
        <v>3259</v>
      </c>
      <c r="Q90" s="2333" t="s">
        <v>3418</v>
      </c>
    </row>
    <row r="91" spans="1:17" s="2334" customFormat="1" ht="25.5" hidden="1" customHeight="1" x14ac:dyDescent="0.2">
      <c r="A91" s="2333" t="s">
        <v>2345</v>
      </c>
      <c r="B91" s="2336" t="s">
        <v>1465</v>
      </c>
      <c r="C91" s="2333" t="s">
        <v>3427</v>
      </c>
      <c r="D91" s="2337" t="s">
        <v>558</v>
      </c>
      <c r="E91" s="2349" t="s">
        <v>3427</v>
      </c>
      <c r="F91" s="2328"/>
      <c r="Q91" s="2333" t="s">
        <v>3419</v>
      </c>
    </row>
    <row r="92" spans="1:17" s="2334" customFormat="1" ht="25.5" hidden="1" customHeight="1" x14ac:dyDescent="0.2">
      <c r="A92" s="2334" t="s">
        <v>2835</v>
      </c>
      <c r="B92" s="2335" t="s">
        <v>1466</v>
      </c>
      <c r="C92" s="2334" t="s">
        <v>3020</v>
      </c>
      <c r="D92" s="2337" t="s">
        <v>559</v>
      </c>
      <c r="E92" s="2349"/>
      <c r="F92" s="2327">
        <v>128</v>
      </c>
      <c r="Q92" s="2333" t="s">
        <v>3418</v>
      </c>
    </row>
    <row r="93" spans="1:17" s="2334" customFormat="1" ht="12.75" hidden="1" customHeight="1" x14ac:dyDescent="0.2">
      <c r="A93" s="2333" t="s">
        <v>2345</v>
      </c>
      <c r="B93" s="2336" t="s">
        <v>1468</v>
      </c>
      <c r="C93" s="2333" t="s">
        <v>3428</v>
      </c>
      <c r="D93" s="2337" t="s">
        <v>561</v>
      </c>
      <c r="E93" s="2349" t="s">
        <v>3428</v>
      </c>
      <c r="F93" s="2328" t="s">
        <v>320</v>
      </c>
      <c r="Q93" s="2333" t="s">
        <v>3419</v>
      </c>
    </row>
    <row r="94" spans="1:17" s="2334" customFormat="1" ht="25.5" hidden="1" customHeight="1" x14ac:dyDescent="0.2">
      <c r="A94" s="2334" t="s">
        <v>2832</v>
      </c>
      <c r="B94" s="2335" t="s">
        <v>1469</v>
      </c>
      <c r="C94" s="2334" t="s">
        <v>3025</v>
      </c>
      <c r="D94" s="2337" t="s">
        <v>562</v>
      </c>
      <c r="E94" s="2349" t="s">
        <v>3352</v>
      </c>
      <c r="F94" s="2327">
        <v>132</v>
      </c>
      <c r="G94" s="2335" t="s">
        <v>18</v>
      </c>
      <c r="H94" s="2335" t="s">
        <v>18</v>
      </c>
      <c r="I94" s="2335" t="s">
        <v>18</v>
      </c>
      <c r="J94" s="2335" t="s">
        <v>18</v>
      </c>
      <c r="K94" s="2335" t="s">
        <v>18</v>
      </c>
      <c r="L94" s="2335" t="s">
        <v>18</v>
      </c>
      <c r="M94" s="2335" t="s">
        <v>18</v>
      </c>
      <c r="N94" s="2334" t="s">
        <v>15</v>
      </c>
      <c r="O94" s="2334" t="s">
        <v>3287</v>
      </c>
      <c r="P94" s="2334" t="s">
        <v>2832</v>
      </c>
      <c r="Q94" s="2333" t="s">
        <v>3419</v>
      </c>
    </row>
    <row r="95" spans="1:17" s="2334" customFormat="1" ht="12.75" hidden="1" customHeight="1" x14ac:dyDescent="0.2">
      <c r="A95" s="2334" t="s">
        <v>2832</v>
      </c>
      <c r="B95" s="2335" t="s">
        <v>3028</v>
      </c>
      <c r="C95" s="2334" t="s">
        <v>3027</v>
      </c>
      <c r="D95" s="2337" t="s">
        <v>564</v>
      </c>
      <c r="E95" s="2349"/>
      <c r="F95" s="2327">
        <v>393</v>
      </c>
      <c r="Q95" s="2333" t="s">
        <v>3419</v>
      </c>
    </row>
    <row r="96" spans="1:17" s="2334" customFormat="1" ht="12.75" hidden="1" customHeight="1" x14ac:dyDescent="0.2">
      <c r="A96" s="2334" t="s">
        <v>2835</v>
      </c>
      <c r="B96" s="2335" t="s">
        <v>3029</v>
      </c>
      <c r="C96" s="2334" t="s">
        <v>3027</v>
      </c>
      <c r="D96" s="2337" t="s">
        <v>564</v>
      </c>
      <c r="E96" s="2349"/>
      <c r="F96" s="2327">
        <v>184</v>
      </c>
      <c r="Q96" s="2333" t="s">
        <v>3419</v>
      </c>
    </row>
    <row r="97" spans="1:17" s="2334" customFormat="1" ht="25.5" hidden="1" customHeight="1" x14ac:dyDescent="0.2">
      <c r="A97" s="2334" t="s">
        <v>2832</v>
      </c>
      <c r="B97" s="2335" t="s">
        <v>1472</v>
      </c>
      <c r="C97" s="2334" t="s">
        <v>3429</v>
      </c>
      <c r="D97" s="2340" t="s">
        <v>565</v>
      </c>
      <c r="E97" s="2349" t="s">
        <v>3430</v>
      </c>
      <c r="F97" s="2327"/>
      <c r="Q97" s="2333" t="s">
        <v>3419</v>
      </c>
    </row>
    <row r="98" spans="1:17" s="2334" customFormat="1" ht="25.5" customHeight="1" x14ac:dyDescent="0.2">
      <c r="A98" s="2334" t="s">
        <v>2443</v>
      </c>
      <c r="B98" s="2335" t="s">
        <v>3031</v>
      </c>
      <c r="C98" s="2334" t="s">
        <v>2602</v>
      </c>
      <c r="D98" s="2337" t="s">
        <v>566</v>
      </c>
      <c r="E98" s="2349" t="s">
        <v>3364</v>
      </c>
      <c r="F98" s="2327">
        <v>82489.429999999993</v>
      </c>
      <c r="G98" s="2371" t="s">
        <v>18</v>
      </c>
      <c r="H98" s="2371" t="s">
        <v>18</v>
      </c>
      <c r="I98" s="2371" t="s">
        <v>18</v>
      </c>
      <c r="J98" s="2371" t="s">
        <v>18</v>
      </c>
      <c r="K98" s="2371" t="s">
        <v>18</v>
      </c>
      <c r="L98" s="2371" t="s">
        <v>18</v>
      </c>
      <c r="M98" s="2371" t="s">
        <v>18</v>
      </c>
      <c r="N98" s="2334" t="s">
        <v>15</v>
      </c>
      <c r="O98" s="2334" t="s">
        <v>3287</v>
      </c>
      <c r="P98" s="2334" t="s">
        <v>2832</v>
      </c>
      <c r="Q98" s="2333" t="s">
        <v>3418</v>
      </c>
    </row>
    <row r="99" spans="1:17" s="2334" customFormat="1" ht="25.5" hidden="1" customHeight="1" x14ac:dyDescent="0.2">
      <c r="A99" s="2334" t="s">
        <v>2832</v>
      </c>
      <c r="B99" s="2335" t="s">
        <v>3032</v>
      </c>
      <c r="C99" s="2334" t="s">
        <v>3030</v>
      </c>
      <c r="D99" s="2337" t="s">
        <v>566</v>
      </c>
      <c r="E99" s="2349" t="s">
        <v>3352</v>
      </c>
      <c r="F99" s="2327">
        <v>100</v>
      </c>
      <c r="G99" s="2335" t="s">
        <v>18</v>
      </c>
      <c r="H99" s="2335" t="s">
        <v>18</v>
      </c>
      <c r="I99" s="2335" t="s">
        <v>18</v>
      </c>
      <c r="J99" s="2335" t="s">
        <v>18</v>
      </c>
      <c r="K99" s="2335" t="s">
        <v>18</v>
      </c>
      <c r="L99" s="2335" t="s">
        <v>18</v>
      </c>
      <c r="M99" s="2335" t="s">
        <v>18</v>
      </c>
      <c r="N99" s="2334" t="s">
        <v>15</v>
      </c>
      <c r="O99" s="2334" t="s">
        <v>3287</v>
      </c>
      <c r="P99" s="2334" t="s">
        <v>2832</v>
      </c>
      <c r="Q99" s="2333" t="s">
        <v>3418</v>
      </c>
    </row>
    <row r="100" spans="1:17" s="2334" customFormat="1" ht="25.5" hidden="1" customHeight="1" x14ac:dyDescent="0.2">
      <c r="A100" s="2334" t="s">
        <v>2832</v>
      </c>
      <c r="B100" s="2335" t="s">
        <v>1475</v>
      </c>
      <c r="C100" s="2334" t="s">
        <v>3025</v>
      </c>
      <c r="D100" s="2337" t="s">
        <v>568</v>
      </c>
      <c r="E100" s="2349" t="s">
        <v>3352</v>
      </c>
      <c r="F100" s="2327">
        <v>1090</v>
      </c>
      <c r="G100" s="2335" t="s">
        <v>18</v>
      </c>
      <c r="H100" s="2335" t="s">
        <v>18</v>
      </c>
      <c r="I100" s="2335" t="s">
        <v>18</v>
      </c>
      <c r="J100" s="2335" t="s">
        <v>18</v>
      </c>
      <c r="K100" s="2335" t="s">
        <v>18</v>
      </c>
      <c r="L100" s="2335" t="s">
        <v>18</v>
      </c>
      <c r="M100" s="2335" t="s">
        <v>18</v>
      </c>
      <c r="N100" s="2334" t="s">
        <v>15</v>
      </c>
      <c r="O100" s="2334" t="s">
        <v>3287</v>
      </c>
      <c r="P100" s="2334" t="s">
        <v>2832</v>
      </c>
      <c r="Q100" s="2333" t="s">
        <v>3419</v>
      </c>
    </row>
    <row r="101" spans="1:17" s="2334" customFormat="1" ht="25.5" customHeight="1" x14ac:dyDescent="0.2">
      <c r="A101" s="2334" t="s">
        <v>2835</v>
      </c>
      <c r="B101" s="2335" t="s">
        <v>1476</v>
      </c>
      <c r="C101" s="14" t="s">
        <v>3034</v>
      </c>
      <c r="D101" s="2337" t="s">
        <v>569</v>
      </c>
      <c r="E101" s="2350" t="s">
        <v>3388</v>
      </c>
      <c r="F101" s="2327">
        <v>10000</v>
      </c>
      <c r="G101" s="2368" t="s">
        <v>18</v>
      </c>
      <c r="H101" s="2368" t="s">
        <v>18</v>
      </c>
      <c r="I101" s="2368" t="s">
        <v>18</v>
      </c>
      <c r="J101" s="2368" t="s">
        <v>18</v>
      </c>
      <c r="K101" s="2368" t="s">
        <v>18</v>
      </c>
      <c r="L101" s="2368" t="s">
        <v>18</v>
      </c>
      <c r="M101" s="2368" t="s">
        <v>18</v>
      </c>
      <c r="N101" s="2334" t="s">
        <v>15</v>
      </c>
      <c r="O101" s="2334" t="s">
        <v>3263</v>
      </c>
      <c r="P101" s="2334" t="s">
        <v>3257</v>
      </c>
      <c r="Q101" s="2333" t="s">
        <v>3419</v>
      </c>
    </row>
    <row r="102" spans="1:17" s="2334" customFormat="1" ht="12.75" hidden="1" customHeight="1" x14ac:dyDescent="0.2">
      <c r="A102" s="2334" t="s">
        <v>2835</v>
      </c>
      <c r="B102" s="2335" t="s">
        <v>1478</v>
      </c>
      <c r="C102" s="2334" t="s">
        <v>3170</v>
      </c>
      <c r="D102" s="2337" t="s">
        <v>571</v>
      </c>
      <c r="E102" s="2349"/>
      <c r="F102" s="2327">
        <v>172</v>
      </c>
      <c r="Q102" s="2333" t="s">
        <v>3419</v>
      </c>
    </row>
    <row r="103" spans="1:17" s="2334" customFormat="1" ht="25.5" hidden="1" x14ac:dyDescent="0.2">
      <c r="A103" s="2334" t="s">
        <v>2835</v>
      </c>
      <c r="B103" s="2335" t="s">
        <v>1479</v>
      </c>
      <c r="C103" s="2334" t="s">
        <v>3035</v>
      </c>
      <c r="D103" s="2337" t="s">
        <v>572</v>
      </c>
      <c r="E103" s="2349"/>
      <c r="F103" s="2327">
        <v>264</v>
      </c>
      <c r="Q103" s="2333" t="s">
        <v>3419</v>
      </c>
    </row>
    <row r="104" spans="1:17" s="2334" customFormat="1" ht="36" customHeight="1" x14ac:dyDescent="0.2">
      <c r="A104" s="2334" t="s">
        <v>2832</v>
      </c>
      <c r="B104" s="2335" t="s">
        <v>3554</v>
      </c>
      <c r="C104" s="14" t="s">
        <v>3555</v>
      </c>
      <c r="D104" s="2340" t="s">
        <v>518</v>
      </c>
      <c r="E104" s="2428" t="s">
        <v>3556</v>
      </c>
      <c r="F104" s="2342">
        <v>1240960</v>
      </c>
      <c r="G104" s="2366">
        <v>12</v>
      </c>
      <c r="H104" s="2367">
        <v>43063</v>
      </c>
      <c r="I104" s="2367">
        <v>43429</v>
      </c>
      <c r="J104" s="2370">
        <v>43191</v>
      </c>
      <c r="K104" s="2369" t="s">
        <v>2336</v>
      </c>
      <c r="L104" s="2369" t="s">
        <v>3557</v>
      </c>
      <c r="M104" s="2370">
        <v>44160</v>
      </c>
      <c r="N104" s="2334" t="s">
        <v>3268</v>
      </c>
      <c r="O104" s="2334" t="s">
        <v>3266</v>
      </c>
      <c r="P104" s="2334" t="s">
        <v>2832</v>
      </c>
      <c r="Q104" s="2333" t="s">
        <v>3418</v>
      </c>
    </row>
    <row r="105" spans="1:17" s="2334" customFormat="1" ht="12.75" customHeight="1" x14ac:dyDescent="0.2">
      <c r="A105" s="2334" t="s">
        <v>2345</v>
      </c>
      <c r="B105" s="2335" t="s">
        <v>2405</v>
      </c>
      <c r="C105" s="14" t="s">
        <v>2407</v>
      </c>
      <c r="D105" s="2340" t="s">
        <v>577</v>
      </c>
      <c r="E105" s="2349" t="s">
        <v>2407</v>
      </c>
      <c r="F105" s="2327">
        <v>12500</v>
      </c>
      <c r="G105" s="2366">
        <f>12*3</f>
        <v>36</v>
      </c>
      <c r="H105" s="2367">
        <v>41365</v>
      </c>
      <c r="I105" s="2367">
        <v>42460</v>
      </c>
      <c r="J105" s="2366" t="s">
        <v>18</v>
      </c>
      <c r="K105" s="2366" t="s">
        <v>18</v>
      </c>
      <c r="L105" s="2366" t="s">
        <v>18</v>
      </c>
      <c r="M105" s="2366" t="s">
        <v>18</v>
      </c>
      <c r="N105" s="2334" t="s">
        <v>15</v>
      </c>
      <c r="O105" s="2334" t="s">
        <v>2337</v>
      </c>
      <c r="P105" s="2334" t="s">
        <v>3259</v>
      </c>
      <c r="Q105" s="2333" t="s">
        <v>3419</v>
      </c>
    </row>
    <row r="106" spans="1:17" s="2334" customFormat="1" ht="12.75" customHeight="1" x14ac:dyDescent="0.2">
      <c r="A106" s="2334" t="s">
        <v>2345</v>
      </c>
      <c r="B106" s="2335" t="s">
        <v>2406</v>
      </c>
      <c r="C106" s="14" t="s">
        <v>2408</v>
      </c>
      <c r="D106" s="2340" t="s">
        <v>577</v>
      </c>
      <c r="E106" s="2349" t="s">
        <v>3301</v>
      </c>
      <c r="F106" s="2327">
        <v>12000</v>
      </c>
      <c r="G106" s="2372">
        <f>12*3</f>
        <v>36</v>
      </c>
      <c r="H106" s="2367">
        <v>42644</v>
      </c>
      <c r="I106" s="2367">
        <v>43709</v>
      </c>
      <c r="J106" s="2367">
        <v>43556</v>
      </c>
      <c r="K106" s="2366" t="s">
        <v>18</v>
      </c>
      <c r="L106" s="2366" t="s">
        <v>18</v>
      </c>
      <c r="M106" s="2366" t="s">
        <v>18</v>
      </c>
      <c r="N106" s="2334" t="s">
        <v>15</v>
      </c>
      <c r="O106" s="2334" t="s">
        <v>3287</v>
      </c>
      <c r="P106" s="2334" t="s">
        <v>3259</v>
      </c>
      <c r="Q106" s="2333" t="s">
        <v>3419</v>
      </c>
    </row>
    <row r="107" spans="1:17" s="2334" customFormat="1" ht="12.75" hidden="1" customHeight="1" x14ac:dyDescent="0.2">
      <c r="A107" s="2333" t="s">
        <v>2345</v>
      </c>
      <c r="B107" s="2336" t="s">
        <v>1486</v>
      </c>
      <c r="C107" s="2333" t="s">
        <v>3431</v>
      </c>
      <c r="D107" s="2337" t="s">
        <v>579</v>
      </c>
      <c r="E107" s="2334" t="s">
        <v>3431</v>
      </c>
      <c r="F107" s="2328"/>
      <c r="Q107" s="2333" t="s">
        <v>3419</v>
      </c>
    </row>
    <row r="108" spans="1:17" s="2334" customFormat="1" ht="12.75" hidden="1" customHeight="1" x14ac:dyDescent="0.2">
      <c r="A108" s="2334" t="s">
        <v>2524</v>
      </c>
      <c r="B108" s="2335" t="s">
        <v>2829</v>
      </c>
      <c r="C108" s="2334" t="s">
        <v>2546</v>
      </c>
      <c r="D108" s="2337" t="s">
        <v>580</v>
      </c>
      <c r="E108" s="2349"/>
      <c r="F108" s="2327">
        <v>647.73</v>
      </c>
      <c r="Q108" s="2333" t="s">
        <v>3419</v>
      </c>
    </row>
    <row r="109" spans="1:17" s="2334" customFormat="1" ht="30" hidden="1" customHeight="1" x14ac:dyDescent="0.2">
      <c r="A109" s="2334" t="s">
        <v>2832</v>
      </c>
      <c r="B109" s="2335" t="s">
        <v>1491</v>
      </c>
      <c r="C109" s="14" t="s">
        <v>3057</v>
      </c>
      <c r="D109" s="2337" t="s">
        <v>584</v>
      </c>
      <c r="E109" s="2349" t="s">
        <v>3356</v>
      </c>
      <c r="F109" s="2327">
        <v>23416</v>
      </c>
      <c r="G109" s="2369" t="s">
        <v>18</v>
      </c>
      <c r="H109" s="2369" t="s">
        <v>18</v>
      </c>
      <c r="I109" s="2369" t="s">
        <v>18</v>
      </c>
      <c r="J109" s="2369" t="s">
        <v>18</v>
      </c>
      <c r="K109" s="2369" t="s">
        <v>18</v>
      </c>
      <c r="L109" s="2369" t="s">
        <v>18</v>
      </c>
      <c r="M109" s="2369" t="s">
        <v>18</v>
      </c>
      <c r="N109" s="2334" t="s">
        <v>15</v>
      </c>
      <c r="O109" s="2334" t="s">
        <v>3287</v>
      </c>
      <c r="P109" s="2334" t="s">
        <v>2832</v>
      </c>
      <c r="Q109" s="2333" t="s">
        <v>3418</v>
      </c>
    </row>
    <row r="110" spans="1:17" s="2334" customFormat="1" ht="25.5" x14ac:dyDescent="0.2">
      <c r="A110" s="2334" t="s">
        <v>2835</v>
      </c>
      <c r="B110" s="2335" t="s">
        <v>3062</v>
      </c>
      <c r="C110" s="14" t="s">
        <v>3060</v>
      </c>
      <c r="D110" s="2337" t="s">
        <v>586</v>
      </c>
      <c r="E110" s="2322" t="s">
        <v>3389</v>
      </c>
      <c r="F110" s="2327">
        <v>34569</v>
      </c>
      <c r="G110" s="2368" t="s">
        <v>18</v>
      </c>
      <c r="H110" s="2368" t="s">
        <v>18</v>
      </c>
      <c r="I110" s="2368" t="s">
        <v>18</v>
      </c>
      <c r="J110" s="2368" t="s">
        <v>18</v>
      </c>
      <c r="K110" s="2368" t="s">
        <v>18</v>
      </c>
      <c r="L110" s="2368" t="s">
        <v>18</v>
      </c>
      <c r="M110" s="2368" t="s">
        <v>18</v>
      </c>
      <c r="N110" s="2334" t="s">
        <v>15</v>
      </c>
      <c r="O110" s="2334" t="s">
        <v>3263</v>
      </c>
      <c r="P110" s="2334" t="s">
        <v>3256</v>
      </c>
      <c r="Q110" s="2333" t="s">
        <v>3419</v>
      </c>
    </row>
    <row r="111" spans="1:17" s="2334" customFormat="1" ht="25.5" hidden="1" x14ac:dyDescent="0.2">
      <c r="A111" s="2334" t="s">
        <v>2835</v>
      </c>
      <c r="B111" s="2335" t="s">
        <v>1494</v>
      </c>
      <c r="C111" s="2334" t="s">
        <v>3063</v>
      </c>
      <c r="D111" s="2340" t="s">
        <v>587</v>
      </c>
      <c r="E111" s="2349"/>
      <c r="F111" s="2327">
        <v>962</v>
      </c>
      <c r="Q111" s="2333" t="s">
        <v>3419</v>
      </c>
    </row>
    <row r="112" spans="1:17" s="2334" customFormat="1" ht="12.75" hidden="1" customHeight="1" x14ac:dyDescent="0.2">
      <c r="A112" s="2334" t="s">
        <v>2854</v>
      </c>
      <c r="B112" s="2335" t="s">
        <v>3242</v>
      </c>
      <c r="C112" s="2334" t="s">
        <v>3066</v>
      </c>
      <c r="D112" s="2337" t="s">
        <v>588</v>
      </c>
      <c r="E112" s="2349"/>
      <c r="F112" s="2327">
        <v>3785</v>
      </c>
      <c r="Q112" s="2333" t="s">
        <v>3418</v>
      </c>
    </row>
    <row r="113" spans="1:17" s="2334" customFormat="1" ht="12.75" hidden="1" customHeight="1" x14ac:dyDescent="0.2">
      <c r="A113" s="2334" t="s">
        <v>2832</v>
      </c>
      <c r="B113" s="2335" t="s">
        <v>3071</v>
      </c>
      <c r="C113" s="2334" t="s">
        <v>3068</v>
      </c>
      <c r="D113" s="2337" t="s">
        <v>589</v>
      </c>
      <c r="E113" s="2349" t="s">
        <v>3352</v>
      </c>
      <c r="F113" s="2327">
        <v>1000</v>
      </c>
      <c r="G113" s="2335" t="s">
        <v>18</v>
      </c>
      <c r="H113" s="2335" t="s">
        <v>18</v>
      </c>
      <c r="I113" s="2335" t="s">
        <v>18</v>
      </c>
      <c r="J113" s="2335" t="s">
        <v>18</v>
      </c>
      <c r="K113" s="2335" t="s">
        <v>18</v>
      </c>
      <c r="L113" s="2335" t="s">
        <v>18</v>
      </c>
      <c r="M113" s="2335" t="s">
        <v>18</v>
      </c>
      <c r="N113" s="2334" t="s">
        <v>15</v>
      </c>
      <c r="O113" s="2334" t="s">
        <v>3287</v>
      </c>
      <c r="P113" s="2334" t="s">
        <v>2832</v>
      </c>
      <c r="Q113" s="2333" t="s">
        <v>3419</v>
      </c>
    </row>
    <row r="114" spans="1:17" s="2334" customFormat="1" ht="12.75" hidden="1" customHeight="1" x14ac:dyDescent="0.2">
      <c r="A114" s="2334" t="s">
        <v>2835</v>
      </c>
      <c r="B114" s="2335" t="s">
        <v>3072</v>
      </c>
      <c r="C114" s="2334" t="s">
        <v>3069</v>
      </c>
      <c r="D114" s="2337" t="s">
        <v>589</v>
      </c>
      <c r="E114" s="2349"/>
      <c r="F114" s="2327">
        <v>65</v>
      </c>
      <c r="Q114" s="2333" t="s">
        <v>3419</v>
      </c>
    </row>
    <row r="115" spans="1:17" s="2334" customFormat="1" ht="12.75" customHeight="1" x14ac:dyDescent="0.2">
      <c r="A115" s="2334" t="s">
        <v>2345</v>
      </c>
      <c r="B115" s="2335" t="s">
        <v>2409</v>
      </c>
      <c r="C115" s="14" t="s">
        <v>2412</v>
      </c>
      <c r="D115" s="2340" t="s">
        <v>590</v>
      </c>
      <c r="E115" s="2349" t="s">
        <v>3302</v>
      </c>
      <c r="F115" s="2327">
        <v>18447</v>
      </c>
      <c r="G115" s="2366" t="s">
        <v>18</v>
      </c>
      <c r="H115" s="2366" t="s">
        <v>18</v>
      </c>
      <c r="I115" s="2366" t="s">
        <v>18</v>
      </c>
      <c r="J115" s="2366" t="s">
        <v>18</v>
      </c>
      <c r="K115" s="2366" t="s">
        <v>18</v>
      </c>
      <c r="L115" s="2366" t="s">
        <v>18</v>
      </c>
      <c r="M115" s="2366" t="s">
        <v>18</v>
      </c>
      <c r="N115" s="2334" t="s">
        <v>15</v>
      </c>
      <c r="O115" s="2334" t="s">
        <v>2337</v>
      </c>
      <c r="P115" s="2334" t="s">
        <v>3259</v>
      </c>
      <c r="Q115" s="2333" t="s">
        <v>3418</v>
      </c>
    </row>
    <row r="116" spans="1:17" s="2334" customFormat="1" ht="12.75" customHeight="1" x14ac:dyDescent="0.2">
      <c r="A116" s="2334" t="s">
        <v>2345</v>
      </c>
      <c r="B116" s="2335" t="s">
        <v>2410</v>
      </c>
      <c r="C116" s="14" t="s">
        <v>2413</v>
      </c>
      <c r="D116" s="2340" t="s">
        <v>590</v>
      </c>
      <c r="E116" s="2349" t="s">
        <v>3302</v>
      </c>
      <c r="F116" s="2327">
        <v>6000</v>
      </c>
      <c r="G116" s="2366" t="s">
        <v>18</v>
      </c>
      <c r="H116" s="2366" t="s">
        <v>18</v>
      </c>
      <c r="I116" s="2366" t="s">
        <v>18</v>
      </c>
      <c r="J116" s="2366" t="s">
        <v>18</v>
      </c>
      <c r="K116" s="2366" t="s">
        <v>18</v>
      </c>
      <c r="L116" s="2366" t="s">
        <v>18</v>
      </c>
      <c r="M116" s="2366" t="s">
        <v>18</v>
      </c>
      <c r="N116" s="2334" t="s">
        <v>15</v>
      </c>
      <c r="O116" s="2334" t="s">
        <v>2337</v>
      </c>
      <c r="P116" s="2334" t="s">
        <v>3259</v>
      </c>
      <c r="Q116" s="2333" t="s">
        <v>3418</v>
      </c>
    </row>
    <row r="117" spans="1:17" s="2334" customFormat="1" ht="12.75" customHeight="1" x14ac:dyDescent="0.2">
      <c r="A117" s="2334" t="s">
        <v>2345</v>
      </c>
      <c r="B117" s="2335" t="s">
        <v>2411</v>
      </c>
      <c r="C117" s="14" t="s">
        <v>2414</v>
      </c>
      <c r="D117" s="2340" t="s">
        <v>590</v>
      </c>
      <c r="E117" s="2349" t="s">
        <v>3298</v>
      </c>
      <c r="F117" s="2327">
        <v>6038</v>
      </c>
      <c r="G117" s="2366" t="s">
        <v>18</v>
      </c>
      <c r="H117" s="2366" t="s">
        <v>18</v>
      </c>
      <c r="I117" s="2366" t="s">
        <v>18</v>
      </c>
      <c r="J117" s="2366" t="s">
        <v>18</v>
      </c>
      <c r="K117" s="2366" t="s">
        <v>18</v>
      </c>
      <c r="L117" s="2366" t="s">
        <v>18</v>
      </c>
      <c r="M117" s="2366" t="s">
        <v>18</v>
      </c>
      <c r="N117" s="2334" t="s">
        <v>15</v>
      </c>
      <c r="O117" s="2334" t="s">
        <v>2337</v>
      </c>
      <c r="P117" s="2334" t="s">
        <v>3259</v>
      </c>
      <c r="Q117" s="2333" t="s">
        <v>3418</v>
      </c>
    </row>
    <row r="118" spans="1:17" s="2334" customFormat="1" ht="12.75" hidden="1" customHeight="1" x14ac:dyDescent="0.2">
      <c r="A118" s="2334" t="s">
        <v>2835</v>
      </c>
      <c r="B118" s="2335" t="s">
        <v>1501</v>
      </c>
      <c r="C118" s="2334" t="s">
        <v>3080</v>
      </c>
      <c r="D118" s="2337" t="s">
        <v>594</v>
      </c>
      <c r="E118" s="2349"/>
      <c r="F118" s="2327">
        <v>799</v>
      </c>
      <c r="Q118" s="2333" t="s">
        <v>3419</v>
      </c>
    </row>
    <row r="119" spans="1:17" s="2334" customFormat="1" ht="12.75" customHeight="1" x14ac:dyDescent="0.2">
      <c r="A119" s="2333" t="s">
        <v>2345</v>
      </c>
      <c r="B119" s="2336" t="s">
        <v>1507</v>
      </c>
      <c r="C119" s="2334" t="s">
        <v>2415</v>
      </c>
      <c r="D119" s="2337" t="s">
        <v>600</v>
      </c>
      <c r="E119" s="2349" t="s">
        <v>3303</v>
      </c>
      <c r="F119" s="2327">
        <v>23365</v>
      </c>
      <c r="G119" s="2366">
        <f>12*5</f>
        <v>60</v>
      </c>
      <c r="H119" s="2367">
        <v>42373</v>
      </c>
      <c r="I119" s="2367">
        <v>43833</v>
      </c>
      <c r="J119" s="2367">
        <v>42614</v>
      </c>
      <c r="K119" s="2366" t="s">
        <v>18</v>
      </c>
      <c r="L119" s="2366" t="s">
        <v>18</v>
      </c>
      <c r="M119" s="2366" t="s">
        <v>18</v>
      </c>
      <c r="N119" s="2334" t="s">
        <v>15</v>
      </c>
      <c r="O119" s="2334" t="s">
        <v>3265</v>
      </c>
      <c r="P119" s="2334" t="s">
        <v>3259</v>
      </c>
      <c r="Q119" s="2333" t="s">
        <v>3419</v>
      </c>
    </row>
    <row r="120" spans="1:17" s="2334" customFormat="1" ht="25.5" hidden="1" x14ac:dyDescent="0.2">
      <c r="A120" s="2334" t="s">
        <v>2832</v>
      </c>
      <c r="B120" s="2335" t="s">
        <v>1508</v>
      </c>
      <c r="C120" s="2334" t="s">
        <v>3086</v>
      </c>
      <c r="D120" s="2337" t="s">
        <v>601</v>
      </c>
      <c r="E120" s="2349" t="s">
        <v>3352</v>
      </c>
      <c r="F120" s="2327">
        <v>1440</v>
      </c>
      <c r="G120" s="2335" t="s">
        <v>18</v>
      </c>
      <c r="H120" s="2335" t="s">
        <v>18</v>
      </c>
      <c r="I120" s="2335" t="s">
        <v>18</v>
      </c>
      <c r="J120" s="2335" t="s">
        <v>18</v>
      </c>
      <c r="K120" s="2335" t="s">
        <v>18</v>
      </c>
      <c r="L120" s="2335" t="s">
        <v>18</v>
      </c>
      <c r="M120" s="2335" t="s">
        <v>18</v>
      </c>
      <c r="N120" s="2334" t="s">
        <v>15</v>
      </c>
      <c r="O120" s="2334" t="s">
        <v>3287</v>
      </c>
      <c r="P120" s="2334" t="s">
        <v>2832</v>
      </c>
      <c r="Q120" s="2333" t="s">
        <v>3419</v>
      </c>
    </row>
    <row r="121" spans="1:17" s="2334" customFormat="1" ht="12.75" hidden="1" customHeight="1" x14ac:dyDescent="0.2">
      <c r="A121" s="2334" t="s">
        <v>2832</v>
      </c>
      <c r="B121" s="2335" t="s">
        <v>1509</v>
      </c>
      <c r="C121" s="2334" t="s">
        <v>3087</v>
      </c>
      <c r="D121" s="2337" t="s">
        <v>602</v>
      </c>
      <c r="E121" s="2349" t="s">
        <v>3352</v>
      </c>
      <c r="F121" s="2327">
        <v>1329</v>
      </c>
      <c r="G121" s="2335" t="s">
        <v>18</v>
      </c>
      <c r="H121" s="2335" t="s">
        <v>18</v>
      </c>
      <c r="I121" s="2335" t="s">
        <v>18</v>
      </c>
      <c r="J121" s="2335" t="s">
        <v>18</v>
      </c>
      <c r="K121" s="2335" t="s">
        <v>18</v>
      </c>
      <c r="L121" s="2335" t="s">
        <v>18</v>
      </c>
      <c r="M121" s="2335" t="s">
        <v>18</v>
      </c>
      <c r="N121" s="2334" t="s">
        <v>15</v>
      </c>
      <c r="O121" s="2334" t="s">
        <v>3287</v>
      </c>
      <c r="P121" s="2334" t="s">
        <v>2832</v>
      </c>
      <c r="Q121" s="2333" t="s">
        <v>3419</v>
      </c>
    </row>
    <row r="122" spans="1:17" s="2334" customFormat="1" ht="12.75" hidden="1" customHeight="1" x14ac:dyDescent="0.2">
      <c r="A122" s="2334" t="s">
        <v>2372</v>
      </c>
      <c r="B122" s="2335" t="s">
        <v>1510</v>
      </c>
      <c r="C122" s="2334" t="s">
        <v>2669</v>
      </c>
      <c r="D122" s="2337" t="s">
        <v>603</v>
      </c>
      <c r="E122" s="2334" t="s">
        <v>2669</v>
      </c>
      <c r="F122" s="2327">
        <v>500</v>
      </c>
      <c r="G122" s="2334" t="s">
        <v>18</v>
      </c>
      <c r="H122" s="2334" t="s">
        <v>18</v>
      </c>
      <c r="I122" s="2334" t="s">
        <v>18</v>
      </c>
      <c r="J122" s="2334" t="s">
        <v>18</v>
      </c>
      <c r="K122" s="2334" t="s">
        <v>18</v>
      </c>
      <c r="L122" s="2334" t="s">
        <v>18</v>
      </c>
      <c r="M122" s="2334" t="s">
        <v>18</v>
      </c>
      <c r="N122" s="2334" t="s">
        <v>15</v>
      </c>
      <c r="O122" s="2334" t="s">
        <v>3287</v>
      </c>
      <c r="P122" s="2334" t="s">
        <v>3260</v>
      </c>
      <c r="Q122" s="2333" t="s">
        <v>3419</v>
      </c>
    </row>
    <row r="123" spans="1:17" s="2334" customFormat="1" ht="12.75" hidden="1" customHeight="1" x14ac:dyDescent="0.2">
      <c r="A123" s="2333" t="s">
        <v>3424</v>
      </c>
      <c r="B123" s="2336" t="s">
        <v>1512</v>
      </c>
      <c r="C123" s="2333" t="s">
        <v>3432</v>
      </c>
      <c r="D123" s="2337" t="s">
        <v>605</v>
      </c>
      <c r="E123" s="2349" t="s">
        <v>3432</v>
      </c>
      <c r="F123" s="2328"/>
      <c r="Q123" s="2333" t="s">
        <v>3419</v>
      </c>
    </row>
    <row r="124" spans="1:17" s="2334" customFormat="1" ht="12.75" hidden="1" customHeight="1" x14ac:dyDescent="0.2">
      <c r="A124" s="2334" t="s">
        <v>2524</v>
      </c>
      <c r="B124" s="2335" t="s">
        <v>1513</v>
      </c>
      <c r="C124" s="2334" t="s">
        <v>2550</v>
      </c>
      <c r="D124" s="2337" t="s">
        <v>606</v>
      </c>
      <c r="E124" s="2349"/>
      <c r="F124" s="2327">
        <v>4609</v>
      </c>
      <c r="Q124" s="2333" t="s">
        <v>3419</v>
      </c>
    </row>
    <row r="125" spans="1:17" s="2334" customFormat="1" ht="12.75" hidden="1" customHeight="1" x14ac:dyDescent="0.2">
      <c r="A125" s="2334" t="s">
        <v>2524</v>
      </c>
      <c r="B125" s="2335" t="s">
        <v>1514</v>
      </c>
      <c r="C125" s="2334" t="s">
        <v>2550</v>
      </c>
      <c r="D125" s="2337" t="s">
        <v>607</v>
      </c>
      <c r="E125" s="2349"/>
      <c r="F125" s="2327">
        <v>1338.94</v>
      </c>
      <c r="Q125" s="2333" t="s">
        <v>3419</v>
      </c>
    </row>
    <row r="126" spans="1:17" s="2334" customFormat="1" ht="25.5" hidden="1" x14ac:dyDescent="0.2">
      <c r="A126" s="2333" t="s">
        <v>2345</v>
      </c>
      <c r="B126" s="2336" t="s">
        <v>1515</v>
      </c>
      <c r="C126" s="2333" t="s">
        <v>3433</v>
      </c>
      <c r="D126" s="2337" t="s">
        <v>608</v>
      </c>
      <c r="E126" s="2349" t="s">
        <v>3484</v>
      </c>
      <c r="F126" s="2328">
        <v>55</v>
      </c>
      <c r="G126" s="2333">
        <v>12</v>
      </c>
      <c r="H126" s="2338">
        <v>42826</v>
      </c>
      <c r="I126" s="2338">
        <v>43190</v>
      </c>
      <c r="N126" s="2334" t="s">
        <v>15</v>
      </c>
      <c r="O126" s="2334" t="s">
        <v>3287</v>
      </c>
      <c r="P126" s="2334" t="s">
        <v>3259</v>
      </c>
      <c r="Q126" s="2333" t="s">
        <v>3419</v>
      </c>
    </row>
    <row r="127" spans="1:17" s="2334" customFormat="1" ht="25.5" hidden="1" customHeight="1" x14ac:dyDescent="0.2">
      <c r="A127" s="2334" t="s">
        <v>2564</v>
      </c>
      <c r="B127" s="2335" t="s">
        <v>2572</v>
      </c>
      <c r="C127" s="2334" t="s">
        <v>2570</v>
      </c>
      <c r="D127" s="2337" t="s">
        <v>610</v>
      </c>
      <c r="E127" s="2349" t="s">
        <v>3485</v>
      </c>
      <c r="F127" s="2327">
        <v>1226</v>
      </c>
      <c r="G127" s="2334" t="s">
        <v>18</v>
      </c>
      <c r="H127" s="2334" t="s">
        <v>18</v>
      </c>
      <c r="I127" s="2334" t="s">
        <v>18</v>
      </c>
      <c r="J127" s="2334" t="s">
        <v>18</v>
      </c>
      <c r="K127" s="2334" t="s">
        <v>18</v>
      </c>
      <c r="L127" s="2334" t="s">
        <v>18</v>
      </c>
      <c r="M127" s="2334" t="s">
        <v>18</v>
      </c>
      <c r="N127" s="2334" t="s">
        <v>15</v>
      </c>
      <c r="O127" s="2334" t="s">
        <v>3287</v>
      </c>
      <c r="P127" s="2334" t="s">
        <v>3260</v>
      </c>
      <c r="Q127" s="2333" t="s">
        <v>3419</v>
      </c>
    </row>
    <row r="128" spans="1:17" s="2334" customFormat="1" ht="25.5" hidden="1" customHeight="1" x14ac:dyDescent="0.2">
      <c r="A128" s="2333" t="s">
        <v>2835</v>
      </c>
      <c r="B128" s="2336" t="s">
        <v>1518</v>
      </c>
      <c r="C128" s="2333" t="s">
        <v>2914</v>
      </c>
      <c r="D128" s="2337" t="s">
        <v>611</v>
      </c>
      <c r="E128" s="2334" t="s">
        <v>2914</v>
      </c>
      <c r="F128" s="2328"/>
      <c r="Q128" s="2333" t="s">
        <v>3419</v>
      </c>
    </row>
    <row r="129" spans="1:17" s="2334" customFormat="1" ht="12.75" hidden="1" customHeight="1" x14ac:dyDescent="0.2">
      <c r="A129" s="2334" t="s">
        <v>2835</v>
      </c>
      <c r="B129" s="2335" t="s">
        <v>1521</v>
      </c>
      <c r="C129" s="2334" t="s">
        <v>3094</v>
      </c>
      <c r="D129" s="2337" t="s">
        <v>614</v>
      </c>
      <c r="E129" s="2349"/>
      <c r="F129" s="2327">
        <v>324</v>
      </c>
      <c r="Q129" s="2333" t="s">
        <v>3419</v>
      </c>
    </row>
    <row r="130" spans="1:17" s="2334" customFormat="1" ht="12.75" customHeight="1" x14ac:dyDescent="0.2">
      <c r="A130" s="2334" t="s">
        <v>2345</v>
      </c>
      <c r="B130" s="2335" t="s">
        <v>2416</v>
      </c>
      <c r="C130" s="14" t="s">
        <v>2418</v>
      </c>
      <c r="D130" s="2340" t="s">
        <v>616</v>
      </c>
      <c r="E130" s="2349" t="s">
        <v>3304</v>
      </c>
      <c r="F130" s="2327">
        <v>9285</v>
      </c>
      <c r="G130" s="2366" t="s">
        <v>18</v>
      </c>
      <c r="H130" s="2366" t="s">
        <v>18</v>
      </c>
      <c r="I130" s="2366" t="s">
        <v>18</v>
      </c>
      <c r="J130" s="2366" t="s">
        <v>18</v>
      </c>
      <c r="K130" s="2366" t="s">
        <v>18</v>
      </c>
      <c r="L130" s="2366" t="s">
        <v>18</v>
      </c>
      <c r="M130" s="2366" t="s">
        <v>18</v>
      </c>
      <c r="N130" s="2334" t="s">
        <v>15</v>
      </c>
      <c r="O130" s="2334" t="s">
        <v>2337</v>
      </c>
      <c r="P130" s="2334" t="s">
        <v>3259</v>
      </c>
      <c r="Q130" s="2333" t="s">
        <v>3418</v>
      </c>
    </row>
    <row r="131" spans="1:17" s="2334" customFormat="1" ht="25.5" hidden="1" customHeight="1" x14ac:dyDescent="0.2">
      <c r="A131" s="2334" t="s">
        <v>2345</v>
      </c>
      <c r="B131" s="2335" t="s">
        <v>2417</v>
      </c>
      <c r="C131" s="14" t="s">
        <v>2419</v>
      </c>
      <c r="D131" s="2340" t="s">
        <v>616</v>
      </c>
      <c r="E131" s="2363" t="s">
        <v>3480</v>
      </c>
      <c r="F131" s="2327">
        <v>4041</v>
      </c>
      <c r="G131" s="2333">
        <v>12</v>
      </c>
      <c r="H131" s="2338">
        <v>42826</v>
      </c>
      <c r="I131" s="2338">
        <v>43190</v>
      </c>
      <c r="J131" s="2334" t="s">
        <v>18</v>
      </c>
      <c r="K131" s="2334" t="s">
        <v>18</v>
      </c>
      <c r="L131" s="2334" t="s">
        <v>18</v>
      </c>
      <c r="M131" s="2334" t="s">
        <v>18</v>
      </c>
      <c r="N131" s="2334" t="s">
        <v>15</v>
      </c>
      <c r="O131" s="2334" t="s">
        <v>3287</v>
      </c>
      <c r="P131" s="2334" t="s">
        <v>3259</v>
      </c>
      <c r="Q131" s="2333" t="s">
        <v>3418</v>
      </c>
    </row>
    <row r="132" spans="1:17" s="2334" customFormat="1" ht="25.5" hidden="1" customHeight="1" x14ac:dyDescent="0.2">
      <c r="A132" s="2334" t="s">
        <v>2372</v>
      </c>
      <c r="B132" s="2335" t="s">
        <v>2673</v>
      </c>
      <c r="C132" s="2334" t="s">
        <v>2671</v>
      </c>
      <c r="D132" s="2337" t="s">
        <v>618</v>
      </c>
      <c r="E132" s="2334" t="s">
        <v>2671</v>
      </c>
      <c r="F132" s="2327">
        <v>711</v>
      </c>
      <c r="G132" s="2334" t="s">
        <v>18</v>
      </c>
      <c r="H132" s="2334" t="s">
        <v>18</v>
      </c>
      <c r="I132" s="2334" t="s">
        <v>18</v>
      </c>
      <c r="J132" s="2334" t="s">
        <v>18</v>
      </c>
      <c r="K132" s="2334" t="s">
        <v>18</v>
      </c>
      <c r="L132" s="2334" t="s">
        <v>18</v>
      </c>
      <c r="M132" s="2334" t="s">
        <v>18</v>
      </c>
      <c r="N132" s="2334" t="s">
        <v>15</v>
      </c>
      <c r="O132" s="2334" t="s">
        <v>3287</v>
      </c>
      <c r="P132" s="2334" t="s">
        <v>3260</v>
      </c>
      <c r="Q132" s="2333" t="s">
        <v>3419</v>
      </c>
    </row>
    <row r="133" spans="1:17" s="2334" customFormat="1" ht="25.5" hidden="1" x14ac:dyDescent="0.2">
      <c r="A133" s="2333" t="s">
        <v>2345</v>
      </c>
      <c r="B133" s="2336" t="s">
        <v>2676</v>
      </c>
      <c r="C133" s="14" t="s">
        <v>2420</v>
      </c>
      <c r="D133" s="2337" t="s">
        <v>619</v>
      </c>
      <c r="E133" s="2334" t="s">
        <v>3463</v>
      </c>
      <c r="F133" s="2327">
        <v>1238</v>
      </c>
      <c r="G133" s="2334">
        <v>12</v>
      </c>
      <c r="H133" s="2348">
        <v>42826</v>
      </c>
      <c r="I133" s="2348">
        <v>43190</v>
      </c>
      <c r="L133" s="2334" t="s">
        <v>3402</v>
      </c>
      <c r="N133" s="2334" t="s">
        <v>15</v>
      </c>
      <c r="O133" s="2334" t="s">
        <v>3287</v>
      </c>
      <c r="P133" s="2334" t="s">
        <v>3259</v>
      </c>
      <c r="Q133" s="2333" t="s">
        <v>3418</v>
      </c>
    </row>
    <row r="134" spans="1:17" s="2334" customFormat="1" ht="12.75" hidden="1" customHeight="1" x14ac:dyDescent="0.2">
      <c r="A134" s="2334" t="s">
        <v>2372</v>
      </c>
      <c r="B134" s="2335" t="s">
        <v>2677</v>
      </c>
      <c r="C134" s="14" t="s">
        <v>2674</v>
      </c>
      <c r="D134" s="2337" t="s">
        <v>619</v>
      </c>
      <c r="E134" s="14" t="s">
        <v>2674</v>
      </c>
      <c r="F134" s="2327">
        <v>84</v>
      </c>
      <c r="G134" s="2334" t="s">
        <v>18</v>
      </c>
      <c r="H134" s="2334" t="s">
        <v>18</v>
      </c>
      <c r="I134" s="2334" t="s">
        <v>18</v>
      </c>
      <c r="J134" s="2334" t="s">
        <v>18</v>
      </c>
      <c r="K134" s="2334" t="s">
        <v>18</v>
      </c>
      <c r="L134" s="2334" t="s">
        <v>18</v>
      </c>
      <c r="M134" s="2334" t="s">
        <v>18</v>
      </c>
      <c r="N134" s="2334" t="s">
        <v>15</v>
      </c>
      <c r="O134" s="2334" t="s">
        <v>3287</v>
      </c>
      <c r="P134" s="2334" t="s">
        <v>3260</v>
      </c>
      <c r="Q134" s="2333" t="s">
        <v>3418</v>
      </c>
    </row>
    <row r="135" spans="1:17" s="2334" customFormat="1" ht="12.75" hidden="1" customHeight="1" x14ac:dyDescent="0.2">
      <c r="A135" s="2333" t="s">
        <v>55</v>
      </c>
      <c r="B135" s="2336" t="s">
        <v>2574</v>
      </c>
      <c r="C135" s="2334" t="s">
        <v>2343</v>
      </c>
      <c r="D135" s="2337" t="s">
        <v>622</v>
      </c>
      <c r="E135" s="2349" t="s">
        <v>3457</v>
      </c>
      <c r="F135" s="2327">
        <v>2716</v>
      </c>
      <c r="G135" s="2334">
        <v>12</v>
      </c>
      <c r="H135" s="2348">
        <v>42461</v>
      </c>
      <c r="I135" s="2348">
        <v>42826</v>
      </c>
      <c r="J135" s="2348">
        <v>42795</v>
      </c>
      <c r="K135" s="2334" t="s">
        <v>2336</v>
      </c>
      <c r="L135" s="2334" t="s">
        <v>87</v>
      </c>
      <c r="M135" s="2348">
        <v>43220</v>
      </c>
      <c r="N135" s="2334" t="s">
        <v>15</v>
      </c>
      <c r="O135" s="2334" t="s">
        <v>3285</v>
      </c>
      <c r="P135" s="2334" t="s">
        <v>3260</v>
      </c>
      <c r="Q135" s="2333" t="s">
        <v>3418</v>
      </c>
    </row>
    <row r="136" spans="1:17" s="2334" customFormat="1" ht="25.5" customHeight="1" x14ac:dyDescent="0.2">
      <c r="A136" s="2334" t="s">
        <v>2564</v>
      </c>
      <c r="B136" s="2335" t="s">
        <v>2575</v>
      </c>
      <c r="C136" s="2334" t="s">
        <v>2573</v>
      </c>
      <c r="D136" s="2337" t="s">
        <v>622</v>
      </c>
      <c r="E136" s="2349" t="s">
        <v>3278</v>
      </c>
      <c r="F136" s="2327">
        <v>31925</v>
      </c>
      <c r="G136" s="2366" t="s">
        <v>18</v>
      </c>
      <c r="H136" s="2367">
        <v>42705</v>
      </c>
      <c r="I136" s="2366" t="s">
        <v>18</v>
      </c>
      <c r="J136" s="2366" t="s">
        <v>18</v>
      </c>
      <c r="K136" s="2366" t="s">
        <v>18</v>
      </c>
      <c r="L136" s="2366" t="s">
        <v>18</v>
      </c>
      <c r="M136" s="2367">
        <v>42705</v>
      </c>
      <c r="N136" s="2334" t="s">
        <v>15</v>
      </c>
      <c r="P136" s="2334" t="s">
        <v>3260</v>
      </c>
      <c r="Q136" s="2333" t="s">
        <v>3418</v>
      </c>
    </row>
    <row r="137" spans="1:17" s="2334" customFormat="1" ht="12.75" customHeight="1" x14ac:dyDescent="0.2">
      <c r="A137" s="2333" t="s">
        <v>2345</v>
      </c>
      <c r="B137" s="2336" t="s">
        <v>2507</v>
      </c>
      <c r="C137" s="14" t="s">
        <v>2438</v>
      </c>
      <c r="D137" s="2337" t="s">
        <v>3305</v>
      </c>
      <c r="E137" s="2349" t="s">
        <v>3306</v>
      </c>
      <c r="F137" s="2327">
        <v>6000</v>
      </c>
      <c r="G137" s="2366">
        <v>36</v>
      </c>
      <c r="H137" s="2367">
        <v>42719</v>
      </c>
      <c r="I137" s="2367">
        <v>43448</v>
      </c>
      <c r="J137" s="2367">
        <v>43374</v>
      </c>
      <c r="K137" s="2366" t="s">
        <v>18</v>
      </c>
      <c r="L137" s="2366" t="s">
        <v>18</v>
      </c>
      <c r="M137" s="2366" t="s">
        <v>18</v>
      </c>
      <c r="N137" s="2334" t="s">
        <v>15</v>
      </c>
      <c r="O137" s="2334" t="s">
        <v>3265</v>
      </c>
      <c r="P137" s="2334" t="s">
        <v>3259</v>
      </c>
      <c r="Q137" s="2333" t="s">
        <v>3418</v>
      </c>
    </row>
    <row r="138" spans="1:17" s="2334" customFormat="1" ht="12.75" customHeight="1" x14ac:dyDescent="0.2">
      <c r="A138" s="2333" t="s">
        <v>2345</v>
      </c>
      <c r="B138" s="2336" t="s">
        <v>2508</v>
      </c>
      <c r="C138" s="14" t="s">
        <v>2480</v>
      </c>
      <c r="D138" s="2337" t="s">
        <v>3305</v>
      </c>
      <c r="E138" s="2349" t="s">
        <v>3307</v>
      </c>
      <c r="F138" s="2327">
        <v>5585</v>
      </c>
      <c r="G138" s="2366">
        <v>36</v>
      </c>
      <c r="H138" s="2367">
        <v>42719</v>
      </c>
      <c r="I138" s="2367">
        <v>43448</v>
      </c>
      <c r="J138" s="2367">
        <v>43374</v>
      </c>
      <c r="K138" s="2366" t="s">
        <v>18</v>
      </c>
      <c r="L138" s="2366" t="s">
        <v>18</v>
      </c>
      <c r="M138" s="2366" t="s">
        <v>18</v>
      </c>
      <c r="N138" s="2334" t="s">
        <v>15</v>
      </c>
      <c r="O138" s="2334" t="s">
        <v>3265</v>
      </c>
      <c r="P138" s="2334" t="s">
        <v>3259</v>
      </c>
      <c r="Q138" s="2333" t="s">
        <v>3418</v>
      </c>
    </row>
    <row r="139" spans="1:17" s="2334" customFormat="1" ht="25.5" customHeight="1" x14ac:dyDescent="0.2">
      <c r="A139" s="2334" t="s">
        <v>2835</v>
      </c>
      <c r="B139" s="2335" t="s">
        <v>2678</v>
      </c>
      <c r="C139" s="14" t="s">
        <v>222</v>
      </c>
      <c r="D139" s="2340" t="s">
        <v>624</v>
      </c>
      <c r="E139" s="2349" t="s">
        <v>3411</v>
      </c>
      <c r="F139" s="2327">
        <v>38000</v>
      </c>
      <c r="G139" s="2366" t="s">
        <v>18</v>
      </c>
      <c r="H139" s="2366" t="s">
        <v>18</v>
      </c>
      <c r="I139" s="2366" t="s">
        <v>18</v>
      </c>
      <c r="J139" s="2366" t="s">
        <v>18</v>
      </c>
      <c r="K139" s="2366"/>
      <c r="L139" s="2366" t="s">
        <v>18</v>
      </c>
      <c r="M139" s="2366" t="s">
        <v>18</v>
      </c>
      <c r="N139" s="2334" t="s">
        <v>15</v>
      </c>
      <c r="O139" s="2334" t="s">
        <v>3287</v>
      </c>
      <c r="P139" s="2334" t="s">
        <v>3260</v>
      </c>
      <c r="Q139" s="2333" t="s">
        <v>3418</v>
      </c>
    </row>
    <row r="140" spans="1:17" s="2334" customFormat="1" ht="12.75" hidden="1" customHeight="1" x14ac:dyDescent="0.2">
      <c r="A140" s="2334" t="s">
        <v>2372</v>
      </c>
      <c r="B140" s="2335" t="s">
        <v>2679</v>
      </c>
      <c r="C140" s="14" t="s">
        <v>2675</v>
      </c>
      <c r="D140" s="2340" t="s">
        <v>624</v>
      </c>
      <c r="E140" s="14" t="s">
        <v>2675</v>
      </c>
      <c r="F140" s="2327">
        <v>111</v>
      </c>
      <c r="G140" s="2334" t="s">
        <v>18</v>
      </c>
      <c r="H140" s="2334" t="s">
        <v>18</v>
      </c>
      <c r="I140" s="2334" t="s">
        <v>18</v>
      </c>
      <c r="J140" s="2334" t="s">
        <v>18</v>
      </c>
      <c r="K140" s="2334" t="s">
        <v>18</v>
      </c>
      <c r="L140" s="2334" t="s">
        <v>18</v>
      </c>
      <c r="M140" s="2334" t="s">
        <v>18</v>
      </c>
      <c r="N140" s="2334" t="s">
        <v>15</v>
      </c>
      <c r="O140" s="2334" t="s">
        <v>3287</v>
      </c>
      <c r="P140" s="2334" t="s">
        <v>3260</v>
      </c>
      <c r="Q140" s="2333" t="s">
        <v>3418</v>
      </c>
    </row>
    <row r="141" spans="1:17" s="2334" customFormat="1" ht="12.75" hidden="1" customHeight="1" x14ac:dyDescent="0.2">
      <c r="A141" s="2334" t="s">
        <v>2835</v>
      </c>
      <c r="B141" s="2335" t="s">
        <v>1532</v>
      </c>
      <c r="C141" s="2334" t="s">
        <v>3097</v>
      </c>
      <c r="D141" s="2337" t="s">
        <v>625</v>
      </c>
      <c r="E141" s="2349"/>
      <c r="F141" s="2327">
        <v>3816</v>
      </c>
      <c r="Q141" s="2333" t="s">
        <v>3419</v>
      </c>
    </row>
    <row r="142" spans="1:17" s="2334" customFormat="1" ht="25.5" hidden="1" customHeight="1" x14ac:dyDescent="0.2">
      <c r="A142" s="2334" t="s">
        <v>2345</v>
      </c>
      <c r="B142" s="2335" t="s">
        <v>2421</v>
      </c>
      <c r="C142" s="14" t="s">
        <v>2424</v>
      </c>
      <c r="D142" s="2340" t="s">
        <v>627</v>
      </c>
      <c r="E142" s="2349" t="s">
        <v>3308</v>
      </c>
      <c r="F142" s="2327">
        <v>2500</v>
      </c>
      <c r="G142" s="2334">
        <v>12</v>
      </c>
      <c r="H142" s="2348">
        <v>42401</v>
      </c>
      <c r="I142" s="2348">
        <v>42766</v>
      </c>
      <c r="J142" s="2348">
        <v>42614</v>
      </c>
      <c r="K142" s="2334" t="s">
        <v>18</v>
      </c>
      <c r="L142" s="2334" t="s">
        <v>18</v>
      </c>
      <c r="M142" s="2334" t="s">
        <v>18</v>
      </c>
      <c r="N142" s="2334" t="s">
        <v>15</v>
      </c>
      <c r="O142" s="2334" t="s">
        <v>3287</v>
      </c>
      <c r="P142" s="2334" t="s">
        <v>3259</v>
      </c>
      <c r="Q142" s="2333" t="s">
        <v>3418</v>
      </c>
    </row>
    <row r="143" spans="1:17" s="2334" customFormat="1" ht="12.75" hidden="1" customHeight="1" x14ac:dyDescent="0.2">
      <c r="A143" s="2334" t="s">
        <v>2345</v>
      </c>
      <c r="B143" s="2335" t="s">
        <v>2422</v>
      </c>
      <c r="C143" s="14" t="s">
        <v>2425</v>
      </c>
      <c r="D143" s="2340" t="s">
        <v>627</v>
      </c>
      <c r="E143" s="2349" t="s">
        <v>3309</v>
      </c>
      <c r="F143" s="2327">
        <v>4725</v>
      </c>
      <c r="G143" s="2334">
        <v>12</v>
      </c>
      <c r="H143" s="2348">
        <v>42401</v>
      </c>
      <c r="I143" s="2348">
        <v>42766</v>
      </c>
      <c r="J143" s="2348">
        <v>42614</v>
      </c>
      <c r="K143" s="2334" t="s">
        <v>18</v>
      </c>
      <c r="L143" s="2334" t="s">
        <v>18</v>
      </c>
      <c r="M143" s="2334" t="s">
        <v>18</v>
      </c>
      <c r="N143" s="2334" t="s">
        <v>15</v>
      </c>
      <c r="O143" s="2334" t="s">
        <v>3287</v>
      </c>
      <c r="P143" s="2334" t="s">
        <v>3259</v>
      </c>
      <c r="Q143" s="2333" t="s">
        <v>3418</v>
      </c>
    </row>
    <row r="144" spans="1:17" s="2334" customFormat="1" ht="12.75" customHeight="1" x14ac:dyDescent="0.2">
      <c r="A144" s="2334" t="s">
        <v>2345</v>
      </c>
      <c r="B144" s="2335" t="s">
        <v>2423</v>
      </c>
      <c r="C144" s="14" t="s">
        <v>2426</v>
      </c>
      <c r="D144" s="2340" t="s">
        <v>627</v>
      </c>
      <c r="E144" s="2349" t="s">
        <v>3309</v>
      </c>
      <c r="F144" s="2327">
        <v>7875</v>
      </c>
      <c r="G144" s="2366">
        <v>12</v>
      </c>
      <c r="H144" s="2367">
        <v>42401</v>
      </c>
      <c r="I144" s="2367">
        <v>42766</v>
      </c>
      <c r="J144" s="2367">
        <v>42614</v>
      </c>
      <c r="K144" s="2366" t="s">
        <v>18</v>
      </c>
      <c r="L144" s="2366" t="s">
        <v>18</v>
      </c>
      <c r="M144" s="2366" t="s">
        <v>18</v>
      </c>
      <c r="N144" s="2334" t="s">
        <v>15</v>
      </c>
      <c r="O144" s="2334" t="s">
        <v>3287</v>
      </c>
      <c r="P144" s="2334" t="s">
        <v>3259</v>
      </c>
      <c r="Q144" s="2333" t="s">
        <v>3418</v>
      </c>
    </row>
    <row r="145" spans="1:17" s="2334" customFormat="1" ht="25.5" hidden="1" x14ac:dyDescent="0.2">
      <c r="A145" s="2334" t="s">
        <v>2372</v>
      </c>
      <c r="B145" s="2335" t="s">
        <v>2681</v>
      </c>
      <c r="C145" s="14" t="s">
        <v>2680</v>
      </c>
      <c r="D145" s="2340" t="s">
        <v>627</v>
      </c>
      <c r="E145" s="14" t="s">
        <v>2680</v>
      </c>
      <c r="F145" s="2327">
        <v>405</v>
      </c>
      <c r="G145" s="2334" t="s">
        <v>18</v>
      </c>
      <c r="H145" s="2334" t="s">
        <v>18</v>
      </c>
      <c r="I145" s="2334" t="s">
        <v>18</v>
      </c>
      <c r="J145" s="2334" t="s">
        <v>18</v>
      </c>
      <c r="K145" s="2334" t="s">
        <v>18</v>
      </c>
      <c r="L145" s="2334" t="s">
        <v>18</v>
      </c>
      <c r="M145" s="2334" t="s">
        <v>18</v>
      </c>
      <c r="N145" s="2334" t="s">
        <v>15</v>
      </c>
      <c r="O145" s="2334" t="s">
        <v>3287</v>
      </c>
      <c r="P145" s="2334" t="s">
        <v>3260</v>
      </c>
      <c r="Q145" s="2333" t="s">
        <v>3418</v>
      </c>
    </row>
    <row r="146" spans="1:17" s="2334" customFormat="1" ht="28.5" customHeight="1" x14ac:dyDescent="0.2">
      <c r="A146" s="2334" t="s">
        <v>2372</v>
      </c>
      <c r="B146" s="2335" t="s">
        <v>2826</v>
      </c>
      <c r="C146" s="2334" t="s">
        <v>2827</v>
      </c>
      <c r="D146" s="2340" t="s">
        <v>627</v>
      </c>
      <c r="E146" s="2334" t="s">
        <v>2683</v>
      </c>
      <c r="F146" s="2342">
        <v>12000</v>
      </c>
      <c r="G146" s="2369" t="s">
        <v>18</v>
      </c>
      <c r="H146" s="2373">
        <v>42401</v>
      </c>
      <c r="I146" s="2374">
        <v>42766</v>
      </c>
      <c r="J146" s="2374">
        <v>42614</v>
      </c>
      <c r="K146" s="2371" t="s">
        <v>18</v>
      </c>
      <c r="L146" s="2371" t="s">
        <v>18</v>
      </c>
      <c r="M146" s="2371" t="s">
        <v>18</v>
      </c>
      <c r="N146" s="2334" t="s">
        <v>15</v>
      </c>
      <c r="O146" s="2334" t="s">
        <v>3287</v>
      </c>
      <c r="P146" s="2334" t="s">
        <v>3260</v>
      </c>
      <c r="Q146" s="2333" t="s">
        <v>3418</v>
      </c>
    </row>
    <row r="147" spans="1:17" s="2334" customFormat="1" ht="12.75" hidden="1" customHeight="1" x14ac:dyDescent="0.2">
      <c r="A147" s="2334" t="s">
        <v>2835</v>
      </c>
      <c r="B147" s="2335" t="s">
        <v>3103</v>
      </c>
      <c r="C147" s="14" t="s">
        <v>3102</v>
      </c>
      <c r="D147" s="2340" t="s">
        <v>627</v>
      </c>
      <c r="E147" s="2334" t="s">
        <v>2684</v>
      </c>
      <c r="F147" s="2327">
        <v>480</v>
      </c>
      <c r="Q147" s="2333" t="s">
        <v>3418</v>
      </c>
    </row>
    <row r="148" spans="1:17" s="2334" customFormat="1" ht="25.5" customHeight="1" x14ac:dyDescent="0.2">
      <c r="A148" s="2333" t="s">
        <v>2345</v>
      </c>
      <c r="B148" s="2335" t="s">
        <v>2427</v>
      </c>
      <c r="C148" s="14" t="s">
        <v>2431</v>
      </c>
      <c r="D148" s="2340" t="s">
        <v>630</v>
      </c>
      <c r="E148" s="2349" t="s">
        <v>3310</v>
      </c>
      <c r="F148" s="2327">
        <v>8200</v>
      </c>
      <c r="G148" s="2366">
        <v>12</v>
      </c>
      <c r="H148" s="2367">
        <v>42522</v>
      </c>
      <c r="I148" s="2367">
        <v>42946</v>
      </c>
      <c r="J148" s="2366" t="s">
        <v>3294</v>
      </c>
      <c r="K148" s="2366" t="s">
        <v>18</v>
      </c>
      <c r="L148" s="2366" t="s">
        <v>18</v>
      </c>
      <c r="M148" s="2366" t="s">
        <v>18</v>
      </c>
      <c r="N148" s="2334" t="s">
        <v>15</v>
      </c>
      <c r="O148" s="2334" t="s">
        <v>3287</v>
      </c>
      <c r="P148" s="2334" t="s">
        <v>3259</v>
      </c>
      <c r="Q148" s="2333" t="s">
        <v>3418</v>
      </c>
    </row>
    <row r="149" spans="1:17" s="2334" customFormat="1" ht="12.75" customHeight="1" x14ac:dyDescent="0.2">
      <c r="A149" s="2333" t="s">
        <v>2345</v>
      </c>
      <c r="B149" s="2335" t="s">
        <v>2428</v>
      </c>
      <c r="C149" s="132" t="s">
        <v>2434</v>
      </c>
      <c r="D149" s="2340" t="s">
        <v>630</v>
      </c>
      <c r="E149" s="2349" t="s">
        <v>3311</v>
      </c>
      <c r="F149" s="2327">
        <v>6000</v>
      </c>
      <c r="G149" s="2366">
        <v>12</v>
      </c>
      <c r="H149" s="2367">
        <v>42522</v>
      </c>
      <c r="I149" s="2367">
        <v>42946</v>
      </c>
      <c r="J149" s="2366" t="s">
        <v>3294</v>
      </c>
      <c r="K149" s="2366" t="s">
        <v>18</v>
      </c>
      <c r="L149" s="2366" t="s">
        <v>18</v>
      </c>
      <c r="M149" s="2366" t="s">
        <v>18</v>
      </c>
      <c r="N149" s="2334" t="s">
        <v>15</v>
      </c>
      <c r="O149" s="2334" t="s">
        <v>3287</v>
      </c>
      <c r="P149" s="2334" t="s">
        <v>3259</v>
      </c>
      <c r="Q149" s="2333" t="s">
        <v>3418</v>
      </c>
    </row>
    <row r="150" spans="1:17" s="2334" customFormat="1" ht="25.5" customHeight="1" x14ac:dyDescent="0.2">
      <c r="A150" s="2333" t="s">
        <v>2345</v>
      </c>
      <c r="B150" s="2335" t="s">
        <v>2429</v>
      </c>
      <c r="C150" s="14" t="s">
        <v>2432</v>
      </c>
      <c r="D150" s="2340" t="s">
        <v>630</v>
      </c>
      <c r="E150" s="2349" t="s">
        <v>3312</v>
      </c>
      <c r="F150" s="2327">
        <v>64000</v>
      </c>
      <c r="G150" s="2366">
        <v>36</v>
      </c>
      <c r="H150" s="2367">
        <v>42461</v>
      </c>
      <c r="I150" s="2367">
        <v>43555</v>
      </c>
      <c r="J150" s="2367">
        <v>43374</v>
      </c>
      <c r="K150" s="2366" t="s">
        <v>18</v>
      </c>
      <c r="L150" s="2366" t="s">
        <v>18</v>
      </c>
      <c r="M150" s="2366" t="s">
        <v>18</v>
      </c>
      <c r="N150" s="2334" t="s">
        <v>3268</v>
      </c>
      <c r="O150" s="2334" t="s">
        <v>3313</v>
      </c>
      <c r="P150" s="2334" t="s">
        <v>3259</v>
      </c>
      <c r="Q150" s="2333" t="s">
        <v>3418</v>
      </c>
    </row>
    <row r="151" spans="1:17" s="2334" customFormat="1" ht="12.75" customHeight="1" x14ac:dyDescent="0.2">
      <c r="A151" s="2333" t="s">
        <v>2345</v>
      </c>
      <c r="B151" s="2335" t="s">
        <v>2430</v>
      </c>
      <c r="C151" s="14" t="s">
        <v>2433</v>
      </c>
      <c r="D151" s="2340" t="s">
        <v>630</v>
      </c>
      <c r="E151" s="2349" t="s">
        <v>3312</v>
      </c>
      <c r="F151" s="2327">
        <v>20000</v>
      </c>
      <c r="G151" s="2366">
        <v>36</v>
      </c>
      <c r="H151" s="2367">
        <v>42461</v>
      </c>
      <c r="I151" s="2367">
        <v>43555</v>
      </c>
      <c r="J151" s="2367">
        <v>43374</v>
      </c>
      <c r="K151" s="2366" t="s">
        <v>18</v>
      </c>
      <c r="L151" s="2366" t="s">
        <v>18</v>
      </c>
      <c r="M151" s="2366" t="s">
        <v>18</v>
      </c>
      <c r="N151" s="2334" t="s">
        <v>3268</v>
      </c>
      <c r="O151" s="2334" t="s">
        <v>3313</v>
      </c>
      <c r="P151" s="2334" t="s">
        <v>3259</v>
      </c>
      <c r="Q151" s="2333" t="s">
        <v>3418</v>
      </c>
    </row>
    <row r="152" spans="1:17" s="2334" customFormat="1" ht="25.5" hidden="1" customHeight="1" x14ac:dyDescent="0.2">
      <c r="A152" s="2334" t="s">
        <v>2835</v>
      </c>
      <c r="B152" s="2335" t="s">
        <v>1538</v>
      </c>
      <c r="C152" s="2334" t="s">
        <v>3111</v>
      </c>
      <c r="D152" s="2337" t="s">
        <v>631</v>
      </c>
      <c r="E152" s="2349"/>
      <c r="F152" s="2327">
        <v>378</v>
      </c>
      <c r="Q152" s="2333" t="s">
        <v>3419</v>
      </c>
    </row>
    <row r="153" spans="1:17" s="2334" customFormat="1" ht="12.75" customHeight="1" x14ac:dyDescent="0.2">
      <c r="A153" s="2334" t="s">
        <v>2835</v>
      </c>
      <c r="B153" s="2335" t="s">
        <v>3241</v>
      </c>
      <c r="C153" s="14" t="s">
        <v>3112</v>
      </c>
      <c r="D153" s="2340" t="s">
        <v>632</v>
      </c>
      <c r="E153" s="2349" t="s">
        <v>3368</v>
      </c>
      <c r="F153" s="2327">
        <v>25179</v>
      </c>
      <c r="G153" s="2377">
        <v>12</v>
      </c>
      <c r="H153" s="2373">
        <v>42461</v>
      </c>
      <c r="I153" s="2373">
        <v>42825</v>
      </c>
      <c r="J153" s="2368" t="s">
        <v>18</v>
      </c>
      <c r="K153" s="2368" t="s">
        <v>18</v>
      </c>
      <c r="L153" s="2368" t="s">
        <v>18</v>
      </c>
      <c r="M153" s="2368" t="s">
        <v>18</v>
      </c>
      <c r="N153" s="2334" t="s">
        <v>15</v>
      </c>
      <c r="O153" s="2334" t="s">
        <v>3263</v>
      </c>
      <c r="P153" s="2334" t="s">
        <v>3256</v>
      </c>
      <c r="Q153" s="2333" t="s">
        <v>3419</v>
      </c>
    </row>
    <row r="154" spans="1:17" s="2334" customFormat="1" ht="25.5" hidden="1" customHeight="1" x14ac:dyDescent="0.2">
      <c r="A154" s="2333" t="s">
        <v>2835</v>
      </c>
      <c r="B154" s="2336" t="s">
        <v>1541</v>
      </c>
      <c r="C154" s="2333" t="s">
        <v>3434</v>
      </c>
      <c r="D154" s="2337" t="s">
        <v>634</v>
      </c>
      <c r="E154" s="2349" t="s">
        <v>3434</v>
      </c>
      <c r="F154" s="2328"/>
      <c r="Q154" s="2333" t="s">
        <v>3419</v>
      </c>
    </row>
    <row r="155" spans="1:17" s="2334" customFormat="1" ht="12.75" hidden="1" customHeight="1" x14ac:dyDescent="0.2">
      <c r="A155" s="2334" t="s">
        <v>2835</v>
      </c>
      <c r="B155" s="2335" t="s">
        <v>1543</v>
      </c>
      <c r="C155" s="2334" t="s">
        <v>3118</v>
      </c>
      <c r="D155" s="2337" t="s">
        <v>636</v>
      </c>
      <c r="E155" s="2349"/>
      <c r="F155" s="2327">
        <v>396</v>
      </c>
      <c r="Q155" s="2333" t="s">
        <v>3419</v>
      </c>
    </row>
    <row r="156" spans="1:17" s="2334" customFormat="1" ht="25.5" hidden="1" customHeight="1" x14ac:dyDescent="0.2">
      <c r="A156" s="2334" t="s">
        <v>2372</v>
      </c>
      <c r="B156" s="2335" t="s">
        <v>2688</v>
      </c>
      <c r="C156" s="2334" t="s">
        <v>2683</v>
      </c>
      <c r="D156" s="2337" t="s">
        <v>639</v>
      </c>
      <c r="E156" s="2334" t="s">
        <v>2683</v>
      </c>
      <c r="F156" s="2327">
        <v>3355</v>
      </c>
      <c r="G156" s="2334" t="s">
        <v>18</v>
      </c>
      <c r="H156" s="2334" t="s">
        <v>18</v>
      </c>
      <c r="I156" s="2334" t="s">
        <v>18</v>
      </c>
      <c r="J156" s="2334" t="s">
        <v>18</v>
      </c>
      <c r="K156" s="2334" t="s">
        <v>18</v>
      </c>
      <c r="L156" s="2334" t="s">
        <v>18</v>
      </c>
      <c r="M156" s="2334" t="s">
        <v>18</v>
      </c>
      <c r="N156" s="2334" t="s">
        <v>15</v>
      </c>
      <c r="O156" s="2334" t="s">
        <v>3287</v>
      </c>
      <c r="P156" s="2334" t="s">
        <v>3260</v>
      </c>
      <c r="Q156" s="2333" t="s">
        <v>3419</v>
      </c>
    </row>
    <row r="157" spans="1:17" s="2334" customFormat="1" ht="25.5" hidden="1" customHeight="1" x14ac:dyDescent="0.2">
      <c r="A157" s="2334" t="s">
        <v>2372</v>
      </c>
      <c r="B157" s="2335" t="s">
        <v>1548</v>
      </c>
      <c r="C157" s="2334" t="s">
        <v>2684</v>
      </c>
      <c r="D157" s="2337" t="s">
        <v>641</v>
      </c>
      <c r="E157" s="2334" t="s">
        <v>2684</v>
      </c>
      <c r="F157" s="2327">
        <v>496.8</v>
      </c>
      <c r="G157" s="2334" t="s">
        <v>18</v>
      </c>
      <c r="H157" s="2334" t="s">
        <v>18</v>
      </c>
      <c r="I157" s="2334" t="s">
        <v>18</v>
      </c>
      <c r="J157" s="2334" t="s">
        <v>18</v>
      </c>
      <c r="K157" s="2334" t="s">
        <v>18</v>
      </c>
      <c r="L157" s="2334" t="s">
        <v>18</v>
      </c>
      <c r="M157" s="2334" t="s">
        <v>18</v>
      </c>
      <c r="N157" s="2334" t="s">
        <v>15</v>
      </c>
      <c r="O157" s="2334" t="s">
        <v>3287</v>
      </c>
      <c r="P157" s="2334" t="s">
        <v>3260</v>
      </c>
      <c r="Q157" s="2333" t="s">
        <v>3419</v>
      </c>
    </row>
    <row r="158" spans="1:17" s="2334" customFormat="1" ht="12.75" hidden="1" customHeight="1" x14ac:dyDescent="0.2">
      <c r="A158" s="2334" t="s">
        <v>2832</v>
      </c>
      <c r="B158" s="2335" t="s">
        <v>1549</v>
      </c>
      <c r="C158" s="2334" t="s">
        <v>3120</v>
      </c>
      <c r="D158" s="2337" t="s">
        <v>642</v>
      </c>
      <c r="E158" s="2349" t="s">
        <v>3352</v>
      </c>
      <c r="F158" s="2327">
        <v>264</v>
      </c>
      <c r="G158" s="2335" t="s">
        <v>18</v>
      </c>
      <c r="H158" s="2335" t="s">
        <v>18</v>
      </c>
      <c r="I158" s="2335" t="s">
        <v>18</v>
      </c>
      <c r="J158" s="2335" t="s">
        <v>18</v>
      </c>
      <c r="K158" s="2335" t="s">
        <v>18</v>
      </c>
      <c r="L158" s="2335" t="s">
        <v>18</v>
      </c>
      <c r="M158" s="2335" t="s">
        <v>18</v>
      </c>
      <c r="N158" s="2334" t="s">
        <v>15</v>
      </c>
      <c r="O158" s="2334" t="s">
        <v>3287</v>
      </c>
      <c r="P158" s="2334" t="s">
        <v>2832</v>
      </c>
      <c r="Q158" s="2333" t="s">
        <v>3419</v>
      </c>
    </row>
    <row r="159" spans="1:17" s="2334" customFormat="1" ht="12.75" hidden="1" customHeight="1" x14ac:dyDescent="0.2">
      <c r="A159" s="2334" t="s">
        <v>2835</v>
      </c>
      <c r="B159" s="2335" t="s">
        <v>3122</v>
      </c>
      <c r="C159" s="2334" t="s">
        <v>3119</v>
      </c>
      <c r="D159" s="2337" t="s">
        <v>643</v>
      </c>
      <c r="E159" s="2349"/>
      <c r="F159" s="2327">
        <v>2983</v>
      </c>
      <c r="Q159" s="2333" t="s">
        <v>3419</v>
      </c>
    </row>
    <row r="160" spans="1:17" s="2334" customFormat="1" ht="25.5" hidden="1" customHeight="1" x14ac:dyDescent="0.2">
      <c r="A160" s="2334" t="s">
        <v>2832</v>
      </c>
      <c r="B160" s="2335" t="s">
        <v>3123</v>
      </c>
      <c r="C160" s="2334" t="s">
        <v>3120</v>
      </c>
      <c r="D160" s="2337" t="s">
        <v>643</v>
      </c>
      <c r="E160" s="2349" t="s">
        <v>3352</v>
      </c>
      <c r="F160" s="2327">
        <v>398</v>
      </c>
      <c r="G160" s="2335" t="s">
        <v>18</v>
      </c>
      <c r="H160" s="2335" t="s">
        <v>18</v>
      </c>
      <c r="I160" s="2335" t="s">
        <v>18</v>
      </c>
      <c r="J160" s="2335" t="s">
        <v>18</v>
      </c>
      <c r="K160" s="2335" t="s">
        <v>18</v>
      </c>
      <c r="L160" s="2335" t="s">
        <v>18</v>
      </c>
      <c r="M160" s="2335" t="s">
        <v>18</v>
      </c>
      <c r="N160" s="2334" t="s">
        <v>15</v>
      </c>
      <c r="O160" s="2334" t="s">
        <v>3287</v>
      </c>
      <c r="P160" s="2334" t="s">
        <v>2832</v>
      </c>
      <c r="Q160" s="2333" t="s">
        <v>3419</v>
      </c>
    </row>
    <row r="161" spans="1:17" s="2334" customFormat="1" ht="51" x14ac:dyDescent="0.2">
      <c r="A161" s="2334" t="s">
        <v>2835</v>
      </c>
      <c r="B161" s="2335" t="s">
        <v>3558</v>
      </c>
      <c r="C161" s="14" t="s">
        <v>3559</v>
      </c>
      <c r="D161" s="2340" t="s">
        <v>644</v>
      </c>
      <c r="E161" s="2349" t="s">
        <v>3619</v>
      </c>
      <c r="F161" s="2327">
        <v>149321.24</v>
      </c>
      <c r="G161" s="2369">
        <v>24</v>
      </c>
      <c r="H161" s="2380">
        <v>43034</v>
      </c>
      <c r="I161" s="2380">
        <v>43765</v>
      </c>
      <c r="J161" s="2380">
        <v>43101</v>
      </c>
      <c r="K161" s="2369" t="s">
        <v>2331</v>
      </c>
      <c r="L161" s="2369" t="s">
        <v>18</v>
      </c>
      <c r="M161" s="2369" t="s">
        <v>18</v>
      </c>
      <c r="N161" s="2334" t="s">
        <v>3268</v>
      </c>
      <c r="O161" s="2334" t="s">
        <v>3503</v>
      </c>
      <c r="P161" s="2334" t="s">
        <v>3256</v>
      </c>
      <c r="Q161" s="2333" t="s">
        <v>3418</v>
      </c>
    </row>
    <row r="162" spans="1:17" s="2334" customFormat="1" ht="12.75" customHeight="1" x14ac:dyDescent="0.2">
      <c r="A162" s="2334" t="s">
        <v>2835</v>
      </c>
      <c r="B162" s="2335" t="s">
        <v>1552</v>
      </c>
      <c r="C162" s="14" t="s">
        <v>3134</v>
      </c>
      <c r="D162" s="2337" t="s">
        <v>645</v>
      </c>
      <c r="E162" s="2349" t="s">
        <v>3369</v>
      </c>
      <c r="F162" s="2327">
        <v>9546</v>
      </c>
      <c r="G162" s="2369" t="s">
        <v>3412</v>
      </c>
      <c r="H162" s="2368" t="s">
        <v>18</v>
      </c>
      <c r="I162" s="2368" t="s">
        <v>18</v>
      </c>
      <c r="J162" s="2368" t="s">
        <v>18</v>
      </c>
      <c r="K162" s="2368" t="s">
        <v>18</v>
      </c>
      <c r="L162" s="2368" t="s">
        <v>18</v>
      </c>
      <c r="M162" s="2368" t="s">
        <v>18</v>
      </c>
      <c r="N162" s="2334" t="s">
        <v>15</v>
      </c>
      <c r="O162" s="2334" t="s">
        <v>3263</v>
      </c>
      <c r="P162" s="2334" t="s">
        <v>3256</v>
      </c>
      <c r="Q162" s="2333" t="s">
        <v>3419</v>
      </c>
    </row>
    <row r="163" spans="1:17" s="2334" customFormat="1" ht="12.75" hidden="1" customHeight="1" x14ac:dyDescent="0.2">
      <c r="A163" s="2333" t="s">
        <v>2835</v>
      </c>
      <c r="B163" s="2336" t="s">
        <v>1553</v>
      </c>
      <c r="C163" s="2333" t="s">
        <v>3435</v>
      </c>
      <c r="D163" s="2337" t="s">
        <v>646</v>
      </c>
      <c r="E163" s="2349"/>
      <c r="F163" s="2328"/>
      <c r="Q163" s="2333" t="s">
        <v>3419</v>
      </c>
    </row>
    <row r="164" spans="1:17" s="2334" customFormat="1" ht="12.75" hidden="1" customHeight="1" x14ac:dyDescent="0.2">
      <c r="A164" s="2334" t="s">
        <v>2835</v>
      </c>
      <c r="B164" s="2335" t="s">
        <v>1554</v>
      </c>
      <c r="C164" s="2334" t="s">
        <v>3138</v>
      </c>
      <c r="D164" s="2337" t="s">
        <v>647</v>
      </c>
      <c r="E164" s="2349"/>
      <c r="F164" s="2327">
        <v>1323</v>
      </c>
      <c r="Q164" s="2333" t="s">
        <v>3419</v>
      </c>
    </row>
    <row r="165" spans="1:17" s="2334" customFormat="1" ht="12.75" hidden="1" customHeight="1" x14ac:dyDescent="0.2">
      <c r="A165" s="2334" t="s">
        <v>2832</v>
      </c>
      <c r="B165" s="2335" t="s">
        <v>1555</v>
      </c>
      <c r="C165" s="2334" t="s">
        <v>3139</v>
      </c>
      <c r="D165" s="2337" t="s">
        <v>648</v>
      </c>
      <c r="E165" s="2349" t="s">
        <v>3352</v>
      </c>
      <c r="F165" s="2327">
        <v>1482</v>
      </c>
      <c r="G165" s="2335" t="s">
        <v>18</v>
      </c>
      <c r="H165" s="2335" t="s">
        <v>18</v>
      </c>
      <c r="I165" s="2335" t="s">
        <v>18</v>
      </c>
      <c r="J165" s="2335" t="s">
        <v>18</v>
      </c>
      <c r="K165" s="2335" t="s">
        <v>18</v>
      </c>
      <c r="L165" s="2335" t="s">
        <v>18</v>
      </c>
      <c r="M165" s="2335" t="s">
        <v>18</v>
      </c>
      <c r="N165" s="2334" t="s">
        <v>15</v>
      </c>
      <c r="O165" s="2334" t="s">
        <v>3287</v>
      </c>
      <c r="P165" s="2334" t="s">
        <v>2832</v>
      </c>
      <c r="Q165" s="2333" t="s">
        <v>3419</v>
      </c>
    </row>
    <row r="166" spans="1:17" s="2334" customFormat="1" ht="25.5" hidden="1" customHeight="1" x14ac:dyDescent="0.2">
      <c r="A166" s="2334" t="s">
        <v>2832</v>
      </c>
      <c r="B166" s="2335" t="s">
        <v>3142</v>
      </c>
      <c r="C166" s="2334" t="s">
        <v>3140</v>
      </c>
      <c r="D166" s="2337" t="s">
        <v>650</v>
      </c>
      <c r="E166" s="2349"/>
      <c r="F166" s="2327">
        <v>2833</v>
      </c>
      <c r="Q166" s="2333" t="s">
        <v>3419</v>
      </c>
    </row>
    <row r="167" spans="1:17" s="2334" customFormat="1" ht="25.5" hidden="1" customHeight="1" x14ac:dyDescent="0.2">
      <c r="A167" s="2334" t="s">
        <v>2835</v>
      </c>
      <c r="B167" s="2335" t="s">
        <v>3143</v>
      </c>
      <c r="C167" s="2334" t="s">
        <v>3141</v>
      </c>
      <c r="D167" s="2337" t="s">
        <v>650</v>
      </c>
      <c r="E167" s="2349"/>
      <c r="F167" s="2327">
        <v>97</v>
      </c>
      <c r="Q167" s="2333" t="s">
        <v>3419</v>
      </c>
    </row>
    <row r="168" spans="1:17" s="2334" customFormat="1" ht="12.75" hidden="1" customHeight="1" x14ac:dyDescent="0.2">
      <c r="A168" s="2334" t="s">
        <v>2524</v>
      </c>
      <c r="B168" s="2335" t="s">
        <v>1558</v>
      </c>
      <c r="C168" s="2334" t="s">
        <v>2550</v>
      </c>
      <c r="D168" s="2337" t="s">
        <v>651</v>
      </c>
      <c r="E168" s="2349"/>
      <c r="F168" s="2327">
        <v>226.67</v>
      </c>
      <c r="Q168" s="2333" t="s">
        <v>3418</v>
      </c>
    </row>
    <row r="169" spans="1:17" s="2334" customFormat="1" ht="12.75" hidden="1" customHeight="1" x14ac:dyDescent="0.2">
      <c r="A169" s="2334" t="s">
        <v>2835</v>
      </c>
      <c r="B169" s="2335" t="s">
        <v>3147</v>
      </c>
      <c r="C169" s="2334" t="s">
        <v>3145</v>
      </c>
      <c r="D169" s="2337" t="s">
        <v>652</v>
      </c>
      <c r="E169" s="2349"/>
      <c r="F169" s="2327">
        <v>2932</v>
      </c>
      <c r="Q169" s="2333" t="s">
        <v>3419</v>
      </c>
    </row>
    <row r="170" spans="1:17" s="2334" customFormat="1" ht="12.75" hidden="1" customHeight="1" x14ac:dyDescent="0.2">
      <c r="A170" s="2334" t="s">
        <v>2372</v>
      </c>
      <c r="B170" s="2335" t="s">
        <v>3154</v>
      </c>
      <c r="C170" s="14" t="s">
        <v>2690</v>
      </c>
      <c r="D170" s="2337" t="s">
        <v>654</v>
      </c>
      <c r="E170" s="14" t="s">
        <v>2690</v>
      </c>
      <c r="F170" s="2327">
        <v>2984.5</v>
      </c>
      <c r="G170" s="2334" t="s">
        <v>18</v>
      </c>
      <c r="H170" s="2334" t="s">
        <v>18</v>
      </c>
      <c r="I170" s="2334" t="s">
        <v>18</v>
      </c>
      <c r="J170" s="2334" t="s">
        <v>18</v>
      </c>
      <c r="K170" s="2334" t="s">
        <v>18</v>
      </c>
      <c r="L170" s="2334" t="s">
        <v>18</v>
      </c>
      <c r="M170" s="2334" t="s">
        <v>18</v>
      </c>
      <c r="N170" s="2334" t="s">
        <v>15</v>
      </c>
      <c r="O170" s="2334" t="s">
        <v>3287</v>
      </c>
      <c r="P170" s="2334" t="s">
        <v>3260</v>
      </c>
      <c r="Q170" s="2333" t="s">
        <v>3419</v>
      </c>
    </row>
    <row r="171" spans="1:17" ht="25.5" x14ac:dyDescent="0.2">
      <c r="A171" s="2334" t="s">
        <v>2835</v>
      </c>
      <c r="B171" s="2334" t="s">
        <v>3569</v>
      </c>
      <c r="C171" s="14" t="s">
        <v>3570</v>
      </c>
      <c r="D171" s="2340" t="s">
        <v>3571</v>
      </c>
      <c r="E171" s="2349" t="s">
        <v>3572</v>
      </c>
      <c r="F171" s="2341">
        <v>9615</v>
      </c>
      <c r="G171" s="2333" t="s">
        <v>3553</v>
      </c>
      <c r="H171" s="2380">
        <v>43045</v>
      </c>
      <c r="I171" s="2380">
        <v>43411</v>
      </c>
      <c r="J171" s="2380" t="s">
        <v>18</v>
      </c>
      <c r="K171" s="2335" t="s">
        <v>18</v>
      </c>
      <c r="L171" s="2335" t="s">
        <v>18</v>
      </c>
      <c r="M171" s="2335" t="s">
        <v>18</v>
      </c>
      <c r="N171" s="2333" t="s">
        <v>15</v>
      </c>
      <c r="O171" s="2333" t="s">
        <v>3285</v>
      </c>
      <c r="P171" s="2333" t="s">
        <v>3256</v>
      </c>
      <c r="Q171" s="2333" t="s">
        <v>3418</v>
      </c>
    </row>
    <row r="172" spans="1:17" s="2334" customFormat="1" ht="12.75" customHeight="1" x14ac:dyDescent="0.2">
      <c r="A172" s="2334" t="s">
        <v>2835</v>
      </c>
      <c r="B172" s="2335" t="s">
        <v>3155</v>
      </c>
      <c r="C172" s="14" t="s">
        <v>3149</v>
      </c>
      <c r="D172" s="2337" t="s">
        <v>654</v>
      </c>
      <c r="E172" s="2334" t="s">
        <v>2697</v>
      </c>
      <c r="F172" s="2327">
        <v>14148.88</v>
      </c>
      <c r="G172" s="2369" t="s">
        <v>3412</v>
      </c>
      <c r="H172" s="2368" t="s">
        <v>18</v>
      </c>
      <c r="I172" s="2368" t="s">
        <v>18</v>
      </c>
      <c r="J172" s="2368" t="s">
        <v>18</v>
      </c>
      <c r="K172" s="2368" t="s">
        <v>18</v>
      </c>
      <c r="L172" s="2368" t="s">
        <v>18</v>
      </c>
      <c r="M172" s="2368" t="s">
        <v>18</v>
      </c>
      <c r="N172" s="2334" t="s">
        <v>15</v>
      </c>
      <c r="O172" s="2334" t="s">
        <v>3263</v>
      </c>
      <c r="P172" s="2334" t="s">
        <v>3256</v>
      </c>
      <c r="Q172" s="2333" t="s">
        <v>3419</v>
      </c>
    </row>
    <row r="173" spans="1:17" s="2334" customFormat="1" ht="25.5" hidden="1" x14ac:dyDescent="0.2">
      <c r="A173" s="2334" t="s">
        <v>2835</v>
      </c>
      <c r="B173" s="2335" t="s">
        <v>1562</v>
      </c>
      <c r="C173" s="14" t="s">
        <v>3152</v>
      </c>
      <c r="D173" s="2337" t="s">
        <v>655</v>
      </c>
      <c r="E173" s="2349"/>
      <c r="F173" s="2327">
        <v>834</v>
      </c>
      <c r="Q173" s="2333" t="s">
        <v>3419</v>
      </c>
    </row>
    <row r="174" spans="1:17" s="2334" customFormat="1" ht="25.5" hidden="1" customHeight="1" x14ac:dyDescent="0.2">
      <c r="A174" s="2334" t="s">
        <v>2835</v>
      </c>
      <c r="B174" s="2335" t="s">
        <v>1563</v>
      </c>
      <c r="C174" s="2334" t="s">
        <v>2567</v>
      </c>
      <c r="D174" s="2337" t="s">
        <v>656</v>
      </c>
      <c r="E174" s="2349"/>
      <c r="F174" s="2327">
        <v>200</v>
      </c>
      <c r="Q174" s="2333" t="s">
        <v>3419</v>
      </c>
    </row>
    <row r="175" spans="1:17" s="2334" customFormat="1" ht="12.75" hidden="1" customHeight="1" x14ac:dyDescent="0.2">
      <c r="A175" s="2334" t="s">
        <v>2832</v>
      </c>
      <c r="B175" s="2335" t="s">
        <v>3157</v>
      </c>
      <c r="C175" s="2334" t="s">
        <v>3153</v>
      </c>
      <c r="D175" s="2337" t="s">
        <v>657</v>
      </c>
      <c r="E175" s="2349"/>
      <c r="F175" s="2327">
        <v>2315</v>
      </c>
      <c r="Q175" s="2333" t="s">
        <v>3418</v>
      </c>
    </row>
    <row r="176" spans="1:17" s="2334" customFormat="1" ht="12.75" hidden="1" customHeight="1" x14ac:dyDescent="0.2">
      <c r="A176" s="2334" t="s">
        <v>2835</v>
      </c>
      <c r="B176" s="2335" t="s">
        <v>3158</v>
      </c>
      <c r="C176" s="2334" t="s">
        <v>3156</v>
      </c>
      <c r="D176" s="2337" t="s">
        <v>657</v>
      </c>
      <c r="E176" s="2349"/>
      <c r="F176" s="2327">
        <v>1157</v>
      </c>
      <c r="Q176" s="2333" t="s">
        <v>3418</v>
      </c>
    </row>
    <row r="177" spans="1:17" s="2334" customFormat="1" ht="12.75" customHeight="1" x14ac:dyDescent="0.2">
      <c r="A177" s="2334" t="s">
        <v>2835</v>
      </c>
      <c r="B177" s="2335" t="s">
        <v>1566</v>
      </c>
      <c r="C177" s="14" t="s">
        <v>3159</v>
      </c>
      <c r="D177" s="2337" t="s">
        <v>659</v>
      </c>
      <c r="E177" s="2349" t="s">
        <v>3370</v>
      </c>
      <c r="F177" s="2327">
        <v>16376</v>
      </c>
      <c r="G177" s="2369" t="s">
        <v>3412</v>
      </c>
      <c r="H177" s="2368" t="s">
        <v>18</v>
      </c>
      <c r="I177" s="2368" t="s">
        <v>18</v>
      </c>
      <c r="J177" s="2368" t="s">
        <v>18</v>
      </c>
      <c r="K177" s="2368" t="s">
        <v>18</v>
      </c>
      <c r="L177" s="2368" t="s">
        <v>18</v>
      </c>
      <c r="M177" s="2368" t="s">
        <v>18</v>
      </c>
      <c r="N177" s="2334" t="s">
        <v>15</v>
      </c>
      <c r="O177" s="2334" t="s">
        <v>3263</v>
      </c>
      <c r="P177" s="2334" t="s">
        <v>3256</v>
      </c>
      <c r="Q177" s="2333" t="s">
        <v>3419</v>
      </c>
    </row>
    <row r="178" spans="1:17" s="2334" customFormat="1" ht="12.75" hidden="1" customHeight="1" x14ac:dyDescent="0.2">
      <c r="A178" s="2334" t="s">
        <v>2524</v>
      </c>
      <c r="B178" s="2335" t="s">
        <v>3162</v>
      </c>
      <c r="C178" s="2334" t="s">
        <v>2558</v>
      </c>
      <c r="D178" s="2337" t="s">
        <v>660</v>
      </c>
      <c r="E178" s="2349"/>
      <c r="F178" s="2327">
        <v>1049.03</v>
      </c>
      <c r="Q178" s="2333" t="s">
        <v>3418</v>
      </c>
    </row>
    <row r="179" spans="1:17" s="2334" customFormat="1" ht="12.75" hidden="1" customHeight="1" x14ac:dyDescent="0.2">
      <c r="A179" s="2334" t="s">
        <v>2835</v>
      </c>
      <c r="B179" s="2335" t="s">
        <v>3163</v>
      </c>
      <c r="C179" s="2334" t="s">
        <v>3160</v>
      </c>
      <c r="D179" s="2337" t="s">
        <v>660</v>
      </c>
      <c r="E179" s="2349"/>
      <c r="F179" s="2327">
        <v>2943</v>
      </c>
      <c r="Q179" s="2333" t="s">
        <v>3418</v>
      </c>
    </row>
    <row r="180" spans="1:17" s="2334" customFormat="1" ht="25.5" hidden="1" customHeight="1" x14ac:dyDescent="0.2">
      <c r="A180" s="2334" t="s">
        <v>2832</v>
      </c>
      <c r="B180" s="2335" t="s">
        <v>3164</v>
      </c>
      <c r="C180" s="2334" t="s">
        <v>3161</v>
      </c>
      <c r="D180" s="2337" t="s">
        <v>660</v>
      </c>
      <c r="E180" s="2349"/>
      <c r="F180" s="2327">
        <v>117</v>
      </c>
      <c r="Q180" s="2333" t="s">
        <v>3418</v>
      </c>
    </row>
    <row r="181" spans="1:17" s="2423" customFormat="1" ht="25.5" customHeight="1" x14ac:dyDescent="0.2">
      <c r="B181" s="2424" t="s">
        <v>3626</v>
      </c>
      <c r="C181" s="2423" t="s">
        <v>3628</v>
      </c>
      <c r="D181" s="2427" t="s">
        <v>3627</v>
      </c>
      <c r="E181" s="2427" t="s">
        <v>3638</v>
      </c>
      <c r="F181" s="2421">
        <v>46038</v>
      </c>
      <c r="G181" s="2423" t="s">
        <v>3553</v>
      </c>
      <c r="H181" s="2348">
        <v>43178</v>
      </c>
      <c r="I181" s="2348">
        <v>43542</v>
      </c>
      <c r="J181" s="2366" t="s">
        <v>18</v>
      </c>
      <c r="K181" s="2366" t="s">
        <v>18</v>
      </c>
      <c r="L181" s="2366" t="s">
        <v>18</v>
      </c>
      <c r="M181" s="2366" t="s">
        <v>18</v>
      </c>
      <c r="N181" s="2423" t="s">
        <v>3268</v>
      </c>
      <c r="O181" s="2423" t="s">
        <v>3265</v>
      </c>
      <c r="P181" s="2423" t="s">
        <v>3256</v>
      </c>
      <c r="Q181" s="2422" t="s">
        <v>3418</v>
      </c>
    </row>
    <row r="182" spans="1:17" s="2334" customFormat="1" ht="12.75" customHeight="1" x14ac:dyDescent="0.2">
      <c r="A182" s="2334" t="s">
        <v>2844</v>
      </c>
      <c r="B182" s="2335" t="s">
        <v>1569</v>
      </c>
      <c r="C182" s="14" t="s">
        <v>2947</v>
      </c>
      <c r="D182" s="2337" t="s">
        <v>662</v>
      </c>
      <c r="E182" s="2349" t="s">
        <v>3408</v>
      </c>
      <c r="F182" s="2327">
        <v>25178.739999999998</v>
      </c>
      <c r="G182" s="2368" t="s">
        <v>18</v>
      </c>
      <c r="H182" s="2368" t="s">
        <v>18</v>
      </c>
      <c r="I182" s="2368" t="s">
        <v>18</v>
      </c>
      <c r="J182" s="2368" t="s">
        <v>18</v>
      </c>
      <c r="K182" s="2368" t="s">
        <v>18</v>
      </c>
      <c r="L182" s="2368" t="s">
        <v>18</v>
      </c>
      <c r="M182" s="2368" t="s">
        <v>18</v>
      </c>
      <c r="N182" s="2334" t="s">
        <v>15</v>
      </c>
      <c r="O182" s="2334" t="s">
        <v>3313</v>
      </c>
      <c r="P182" s="2334" t="s">
        <v>3258</v>
      </c>
      <c r="Q182" s="2333" t="s">
        <v>3418</v>
      </c>
    </row>
    <row r="183" spans="1:17" s="2334" customFormat="1" ht="25.5" x14ac:dyDescent="0.2">
      <c r="A183" s="2334" t="s">
        <v>2524</v>
      </c>
      <c r="B183" s="2335" t="s">
        <v>1570</v>
      </c>
      <c r="C183" s="2334" t="s">
        <v>2533</v>
      </c>
      <c r="D183" s="2337" t="s">
        <v>663</v>
      </c>
      <c r="E183" s="2349" t="s">
        <v>3344</v>
      </c>
      <c r="F183" s="2327">
        <v>11526</v>
      </c>
      <c r="G183" s="2366" t="s">
        <v>18</v>
      </c>
      <c r="H183" s="2366" t="s">
        <v>18</v>
      </c>
      <c r="I183" s="2366" t="s">
        <v>18</v>
      </c>
      <c r="J183" s="2366" t="s">
        <v>18</v>
      </c>
      <c r="K183" s="2366" t="s">
        <v>18</v>
      </c>
      <c r="L183" s="2366" t="s">
        <v>18</v>
      </c>
      <c r="M183" s="2366" t="s">
        <v>18</v>
      </c>
      <c r="N183" s="2334" t="s">
        <v>15</v>
      </c>
      <c r="O183" s="2334" t="s">
        <v>2337</v>
      </c>
      <c r="P183" s="2334" t="s">
        <v>3256</v>
      </c>
      <c r="Q183" s="2333" t="s">
        <v>3418</v>
      </c>
    </row>
    <row r="184" spans="1:17" s="2334" customFormat="1" ht="25.5" customHeight="1" x14ac:dyDescent="0.2">
      <c r="A184" s="2333" t="s">
        <v>2345</v>
      </c>
      <c r="B184" s="2336" t="s">
        <v>1571</v>
      </c>
      <c r="C184" s="14" t="s">
        <v>2436</v>
      </c>
      <c r="D184" s="2337" t="s">
        <v>664</v>
      </c>
      <c r="E184" s="2349" t="s">
        <v>3314</v>
      </c>
      <c r="F184" s="2327">
        <v>5768</v>
      </c>
      <c r="G184" s="2366">
        <v>12</v>
      </c>
      <c r="H184" s="2367">
        <v>42401</v>
      </c>
      <c r="I184" s="2367">
        <v>42766</v>
      </c>
      <c r="J184" s="2367">
        <v>42614</v>
      </c>
      <c r="K184" s="2366" t="s">
        <v>18</v>
      </c>
      <c r="L184" s="2366" t="s">
        <v>18</v>
      </c>
      <c r="M184" s="2366" t="s">
        <v>18</v>
      </c>
      <c r="N184" s="2334" t="s">
        <v>15</v>
      </c>
      <c r="O184" s="2334" t="s">
        <v>3287</v>
      </c>
      <c r="P184" s="2334" t="s">
        <v>3259</v>
      </c>
      <c r="Q184" s="2333" t="s">
        <v>3418</v>
      </c>
    </row>
    <row r="185" spans="1:17" s="2334" customFormat="1" ht="25.5" hidden="1" x14ac:dyDescent="0.2">
      <c r="A185" s="2334" t="s">
        <v>2485</v>
      </c>
      <c r="B185" s="2335" t="s">
        <v>3174</v>
      </c>
      <c r="C185" s="2334" t="s">
        <v>2645</v>
      </c>
      <c r="D185" s="2337" t="s">
        <v>670</v>
      </c>
      <c r="E185" s="2349" t="s">
        <v>3281</v>
      </c>
      <c r="F185" s="2327">
        <v>95</v>
      </c>
      <c r="H185" s="2334" t="s">
        <v>18</v>
      </c>
      <c r="I185" s="2334" t="s">
        <v>18</v>
      </c>
      <c r="J185" s="2334" t="s">
        <v>18</v>
      </c>
      <c r="K185" s="2334" t="s">
        <v>18</v>
      </c>
      <c r="L185" s="2334" t="s">
        <v>18</v>
      </c>
      <c r="M185" s="2334" t="s">
        <v>18</v>
      </c>
      <c r="N185" s="2334" t="s">
        <v>15</v>
      </c>
      <c r="O185" s="2334" t="s">
        <v>3263</v>
      </c>
      <c r="P185" s="2334" t="s">
        <v>3257</v>
      </c>
      <c r="Q185" s="2333" t="s">
        <v>3419</v>
      </c>
    </row>
    <row r="186" spans="1:17" s="2334" customFormat="1" ht="12.75" hidden="1" customHeight="1" x14ac:dyDescent="0.2">
      <c r="A186" s="2334" t="s">
        <v>2835</v>
      </c>
      <c r="B186" s="2335" t="s">
        <v>3175</v>
      </c>
      <c r="C186" s="2334" t="s">
        <v>3173</v>
      </c>
      <c r="D186" s="2337" t="s">
        <v>670</v>
      </c>
      <c r="E186" s="2349"/>
      <c r="F186" s="2327">
        <v>3363</v>
      </c>
      <c r="Q186" s="2333" t="s">
        <v>3419</v>
      </c>
    </row>
    <row r="187" spans="1:17" s="2334" customFormat="1" ht="25.5" hidden="1" x14ac:dyDescent="0.2">
      <c r="A187" s="2334" t="s">
        <v>2832</v>
      </c>
      <c r="B187" s="2335" t="s">
        <v>1579</v>
      </c>
      <c r="C187" s="2334" t="s">
        <v>3177</v>
      </c>
      <c r="D187" s="2337" t="s">
        <v>672</v>
      </c>
      <c r="E187" s="2349" t="s">
        <v>3352</v>
      </c>
      <c r="F187" s="2327">
        <v>710</v>
      </c>
      <c r="G187" s="2335" t="s">
        <v>18</v>
      </c>
      <c r="H187" s="2335" t="s">
        <v>18</v>
      </c>
      <c r="I187" s="2335" t="s">
        <v>18</v>
      </c>
      <c r="J187" s="2335" t="s">
        <v>18</v>
      </c>
      <c r="K187" s="2335" t="s">
        <v>18</v>
      </c>
      <c r="L187" s="2335" t="s">
        <v>18</v>
      </c>
      <c r="M187" s="2335" t="s">
        <v>18</v>
      </c>
      <c r="N187" s="2334" t="s">
        <v>15</v>
      </c>
      <c r="O187" s="2334" t="s">
        <v>3287</v>
      </c>
      <c r="P187" s="2334" t="s">
        <v>2832</v>
      </c>
      <c r="Q187" s="2333" t="s">
        <v>3419</v>
      </c>
    </row>
    <row r="188" spans="1:17" s="2334" customFormat="1" ht="12.75" hidden="1" customHeight="1" x14ac:dyDescent="0.2">
      <c r="A188" s="2334" t="s">
        <v>2835</v>
      </c>
      <c r="B188" s="2335" t="s">
        <v>1580</v>
      </c>
      <c r="C188" s="2334" t="s">
        <v>3178</v>
      </c>
      <c r="D188" s="2337" t="s">
        <v>673</v>
      </c>
      <c r="E188" s="2349"/>
      <c r="F188" s="2327">
        <v>187</v>
      </c>
      <c r="Q188" s="2333" t="s">
        <v>3419</v>
      </c>
    </row>
    <row r="189" spans="1:17" s="2334" customFormat="1" ht="25.5" hidden="1" customHeight="1" x14ac:dyDescent="0.2">
      <c r="A189" s="2334" t="s">
        <v>2832</v>
      </c>
      <c r="B189" s="2335" t="s">
        <v>1581</v>
      </c>
      <c r="C189" s="2334" t="s">
        <v>3180</v>
      </c>
      <c r="D189" s="2337" t="s">
        <v>674</v>
      </c>
      <c r="E189" s="2349" t="s">
        <v>3352</v>
      </c>
      <c r="F189" s="2327">
        <v>299</v>
      </c>
      <c r="G189" s="2335" t="s">
        <v>18</v>
      </c>
      <c r="H189" s="2335" t="s">
        <v>18</v>
      </c>
      <c r="I189" s="2335" t="s">
        <v>18</v>
      </c>
      <c r="J189" s="2335" t="s">
        <v>18</v>
      </c>
      <c r="K189" s="2335" t="s">
        <v>18</v>
      </c>
      <c r="L189" s="2335" t="s">
        <v>18</v>
      </c>
      <c r="M189" s="2335" t="s">
        <v>18</v>
      </c>
      <c r="N189" s="2334" t="s">
        <v>15</v>
      </c>
      <c r="O189" s="2334" t="s">
        <v>3287</v>
      </c>
      <c r="P189" s="2334" t="s">
        <v>2832</v>
      </c>
      <c r="Q189" s="2333" t="s">
        <v>3419</v>
      </c>
    </row>
    <row r="190" spans="1:17" s="2334" customFormat="1" ht="25.5" hidden="1" customHeight="1" x14ac:dyDescent="0.2">
      <c r="A190" s="2334" t="s">
        <v>2524</v>
      </c>
      <c r="B190" s="2335" t="s">
        <v>3199</v>
      </c>
      <c r="C190" s="2334" t="s">
        <v>2562</v>
      </c>
      <c r="D190" s="2337" t="s">
        <v>679</v>
      </c>
      <c r="E190" s="2349"/>
      <c r="F190" s="2327">
        <v>1023.4</v>
      </c>
      <c r="Q190" s="2333" t="s">
        <v>3419</v>
      </c>
    </row>
    <row r="191" spans="1:17" s="2334" customFormat="1" ht="12.75" hidden="1" customHeight="1" x14ac:dyDescent="0.2">
      <c r="A191" s="2334" t="s">
        <v>2835</v>
      </c>
      <c r="B191" s="2335" t="s">
        <v>3200</v>
      </c>
      <c r="C191" s="2334" t="s">
        <v>3198</v>
      </c>
      <c r="D191" s="2337" t="s">
        <v>679</v>
      </c>
      <c r="E191" s="2349"/>
      <c r="F191" s="2327">
        <v>2067</v>
      </c>
      <c r="Q191" s="2333" t="s">
        <v>3419</v>
      </c>
    </row>
    <row r="192" spans="1:17" s="2334" customFormat="1" ht="12.75" hidden="1" customHeight="1" x14ac:dyDescent="0.2">
      <c r="A192" s="2334" t="s">
        <v>2835</v>
      </c>
      <c r="B192" s="2335" t="s">
        <v>1587</v>
      </c>
      <c r="C192" s="2334" t="s">
        <v>3203</v>
      </c>
      <c r="D192" s="2337" t="s">
        <v>680</v>
      </c>
      <c r="E192" s="2349"/>
      <c r="F192" s="2327">
        <v>1500</v>
      </c>
      <c r="Q192" s="2333" t="s">
        <v>3418</v>
      </c>
    </row>
    <row r="193" spans="1:17" s="2334" customFormat="1" ht="25.5" hidden="1" customHeight="1" x14ac:dyDescent="0.2">
      <c r="A193" s="2334" t="s">
        <v>2832</v>
      </c>
      <c r="B193" s="2335" t="s">
        <v>1589</v>
      </c>
      <c r="C193" s="2334" t="s">
        <v>3207</v>
      </c>
      <c r="D193" s="2337" t="s">
        <v>682</v>
      </c>
      <c r="E193" s="2349" t="s">
        <v>3352</v>
      </c>
      <c r="F193" s="2327">
        <v>168</v>
      </c>
      <c r="G193" s="2335" t="s">
        <v>18</v>
      </c>
      <c r="H193" s="2335" t="s">
        <v>18</v>
      </c>
      <c r="I193" s="2335" t="s">
        <v>18</v>
      </c>
      <c r="J193" s="2335" t="s">
        <v>18</v>
      </c>
      <c r="K193" s="2335" t="s">
        <v>18</v>
      </c>
      <c r="L193" s="2335" t="s">
        <v>18</v>
      </c>
      <c r="M193" s="2335" t="s">
        <v>18</v>
      </c>
      <c r="N193" s="2334" t="s">
        <v>15</v>
      </c>
      <c r="O193" s="2334" t="s">
        <v>3287</v>
      </c>
      <c r="P193" s="2334" t="s">
        <v>2832</v>
      </c>
      <c r="Q193" s="2333" t="s">
        <v>3419</v>
      </c>
    </row>
    <row r="194" spans="1:17" s="2334" customFormat="1" ht="25.5" x14ac:dyDescent="0.2">
      <c r="A194" s="2334" t="s">
        <v>2832</v>
      </c>
      <c r="B194" s="2335" t="s">
        <v>3209</v>
      </c>
      <c r="C194" s="14" t="s">
        <v>3003</v>
      </c>
      <c r="D194" s="2337" t="s">
        <v>684</v>
      </c>
      <c r="E194" s="2349" t="s">
        <v>3357</v>
      </c>
      <c r="F194" s="2327">
        <v>9390</v>
      </c>
      <c r="G194" s="2369" t="s">
        <v>18</v>
      </c>
      <c r="H194" s="2369" t="s">
        <v>18</v>
      </c>
      <c r="I194" s="2369" t="s">
        <v>18</v>
      </c>
      <c r="J194" s="2369" t="s">
        <v>18</v>
      </c>
      <c r="K194" s="2369" t="s">
        <v>18</v>
      </c>
      <c r="L194" s="2369" t="s">
        <v>18</v>
      </c>
      <c r="M194" s="2369" t="s">
        <v>18</v>
      </c>
      <c r="N194" s="2334" t="s">
        <v>15</v>
      </c>
      <c r="O194" s="2334" t="s">
        <v>3287</v>
      </c>
      <c r="P194" s="2334" t="s">
        <v>2832</v>
      </c>
      <c r="Q194" s="2333" t="s">
        <v>3419</v>
      </c>
    </row>
    <row r="195" spans="1:17" s="2334" customFormat="1" ht="12.75" hidden="1" customHeight="1" x14ac:dyDescent="0.2">
      <c r="A195" s="2334" t="s">
        <v>2835</v>
      </c>
      <c r="B195" s="2335" t="s">
        <v>3210</v>
      </c>
      <c r="C195" s="14" t="s">
        <v>3003</v>
      </c>
      <c r="D195" s="2337" t="s">
        <v>684</v>
      </c>
      <c r="E195" s="2349"/>
      <c r="F195" s="2327">
        <v>60</v>
      </c>
      <c r="Q195" s="2333" t="s">
        <v>3419</v>
      </c>
    </row>
    <row r="196" spans="1:17" s="2334" customFormat="1" ht="12.75" hidden="1" customHeight="1" x14ac:dyDescent="0.2">
      <c r="A196" s="2334" t="s">
        <v>2832</v>
      </c>
      <c r="B196" s="2335" t="s">
        <v>1594</v>
      </c>
      <c r="C196" s="2334" t="s">
        <v>3212</v>
      </c>
      <c r="D196" s="2337" t="s">
        <v>687</v>
      </c>
      <c r="E196" s="2349" t="s">
        <v>3352</v>
      </c>
      <c r="F196" s="2327">
        <v>226</v>
      </c>
      <c r="G196" s="2335" t="s">
        <v>18</v>
      </c>
      <c r="H196" s="2335" t="s">
        <v>18</v>
      </c>
      <c r="I196" s="2335" t="s">
        <v>18</v>
      </c>
      <c r="J196" s="2335" t="s">
        <v>18</v>
      </c>
      <c r="K196" s="2335" t="s">
        <v>18</v>
      </c>
      <c r="L196" s="2335" t="s">
        <v>18</v>
      </c>
      <c r="M196" s="2335" t="s">
        <v>18</v>
      </c>
      <c r="N196" s="2334" t="s">
        <v>15</v>
      </c>
      <c r="O196" s="2334" t="s">
        <v>3287</v>
      </c>
      <c r="P196" s="2334" t="s">
        <v>2832</v>
      </c>
      <c r="Q196" s="2333" t="s">
        <v>3419</v>
      </c>
    </row>
    <row r="197" spans="1:17" s="2334" customFormat="1" ht="12.75" customHeight="1" x14ac:dyDescent="0.2">
      <c r="A197" s="2333" t="s">
        <v>2346</v>
      </c>
      <c r="B197" s="2336" t="s">
        <v>3504</v>
      </c>
      <c r="C197" s="2333" t="s">
        <v>2356</v>
      </c>
      <c r="D197" s="2337" t="s">
        <v>689</v>
      </c>
      <c r="E197" s="2349" t="s">
        <v>3397</v>
      </c>
      <c r="F197" s="2328">
        <v>22512</v>
      </c>
      <c r="G197" s="2366">
        <v>27</v>
      </c>
      <c r="H197" s="2367">
        <v>42736</v>
      </c>
      <c r="I197" s="2367">
        <v>43555</v>
      </c>
      <c r="J197" s="2367">
        <v>43190</v>
      </c>
      <c r="K197" s="2366" t="s">
        <v>2332</v>
      </c>
      <c r="L197" s="2366" t="s">
        <v>3401</v>
      </c>
      <c r="M197" s="2367">
        <v>44286</v>
      </c>
      <c r="N197" s="2334" t="s">
        <v>15</v>
      </c>
      <c r="O197" s="2334" t="s">
        <v>3263</v>
      </c>
      <c r="P197" s="2334" t="s">
        <v>3260</v>
      </c>
      <c r="Q197" s="2333" t="s">
        <v>3418</v>
      </c>
    </row>
    <row r="198" spans="1:17" s="2334" customFormat="1" ht="12.75" hidden="1" customHeight="1" x14ac:dyDescent="0.2">
      <c r="A198" s="2333" t="s">
        <v>2346</v>
      </c>
      <c r="B198" s="2336" t="s">
        <v>1597</v>
      </c>
      <c r="C198" s="2333" t="s">
        <v>2357</v>
      </c>
      <c r="D198" s="2337" t="s">
        <v>690</v>
      </c>
      <c r="E198" s="2349" t="s">
        <v>3496</v>
      </c>
      <c r="F198" s="2328">
        <v>652</v>
      </c>
      <c r="G198" s="2334" t="s">
        <v>18</v>
      </c>
      <c r="H198" s="2334" t="s">
        <v>18</v>
      </c>
      <c r="I198" s="2334" t="s">
        <v>18</v>
      </c>
      <c r="J198" s="2334" t="s">
        <v>18</v>
      </c>
      <c r="K198" s="2334" t="s">
        <v>18</v>
      </c>
      <c r="L198" s="2334" t="s">
        <v>18</v>
      </c>
      <c r="M198" s="2334" t="s">
        <v>18</v>
      </c>
      <c r="N198" s="2334" t="s">
        <v>15</v>
      </c>
      <c r="O198" s="2334" t="s">
        <v>3287</v>
      </c>
      <c r="P198" s="2334" t="s">
        <v>3260</v>
      </c>
      <c r="Q198" s="2333" t="s">
        <v>3419</v>
      </c>
    </row>
    <row r="199" spans="1:17" s="2334" customFormat="1" ht="12.75" hidden="1" customHeight="1" x14ac:dyDescent="0.2">
      <c r="A199" s="2334" t="s">
        <v>2832</v>
      </c>
      <c r="B199" s="2335" t="s">
        <v>1598</v>
      </c>
      <c r="C199" s="2334" t="s">
        <v>3421</v>
      </c>
      <c r="D199" s="2337" t="s">
        <v>691</v>
      </c>
      <c r="E199" s="2334" t="s">
        <v>3414</v>
      </c>
      <c r="F199" s="2327">
        <v>650</v>
      </c>
      <c r="Q199" s="2333" t="s">
        <v>3419</v>
      </c>
    </row>
    <row r="200" spans="1:17" s="2334" customFormat="1" ht="12.75" hidden="1" customHeight="1" x14ac:dyDescent="0.2">
      <c r="A200" s="2333" t="s">
        <v>2345</v>
      </c>
      <c r="B200" s="2336" t="s">
        <v>471</v>
      </c>
      <c r="C200" s="14" t="s">
        <v>2437</v>
      </c>
      <c r="D200" s="2337" t="s">
        <v>448</v>
      </c>
      <c r="E200" s="2349" t="s">
        <v>3347</v>
      </c>
      <c r="F200" s="2327">
        <v>4740</v>
      </c>
      <c r="G200" s="2334" t="s">
        <v>18</v>
      </c>
      <c r="H200" s="2334" t="s">
        <v>18</v>
      </c>
      <c r="I200" s="2334" t="s">
        <v>18</v>
      </c>
      <c r="J200" s="2334" t="s">
        <v>18</v>
      </c>
      <c r="K200" s="2334" t="s">
        <v>18</v>
      </c>
      <c r="L200" s="2334" t="s">
        <v>18</v>
      </c>
      <c r="M200" s="2334" t="s">
        <v>18</v>
      </c>
      <c r="N200" s="2334" t="s">
        <v>15</v>
      </c>
      <c r="O200" s="2334" t="s">
        <v>3287</v>
      </c>
      <c r="P200" s="2334" t="s">
        <v>3259</v>
      </c>
      <c r="Q200" s="2333" t="s">
        <v>3418</v>
      </c>
    </row>
    <row r="201" spans="1:17" s="2334" customFormat="1" ht="12.75" customHeight="1" x14ac:dyDescent="0.2">
      <c r="A201" s="2333" t="s">
        <v>2345</v>
      </c>
      <c r="B201" s="2336" t="s">
        <v>2475</v>
      </c>
      <c r="C201" s="14" t="s">
        <v>2438</v>
      </c>
      <c r="D201" s="2337" t="s">
        <v>693</v>
      </c>
      <c r="E201" s="2349" t="s">
        <v>3315</v>
      </c>
      <c r="F201" s="2327">
        <v>22302</v>
      </c>
      <c r="G201" s="2366">
        <v>36</v>
      </c>
      <c r="H201" s="2367">
        <v>42461</v>
      </c>
      <c r="I201" s="2367">
        <v>43555</v>
      </c>
      <c r="J201" s="2367">
        <v>43374</v>
      </c>
      <c r="K201" s="2366" t="s">
        <v>18</v>
      </c>
      <c r="L201" s="2366" t="s">
        <v>18</v>
      </c>
      <c r="M201" s="2366" t="s">
        <v>18</v>
      </c>
      <c r="N201" s="2334" t="s">
        <v>15</v>
      </c>
      <c r="O201" s="2334" t="s">
        <v>3287</v>
      </c>
      <c r="P201" s="2334" t="s">
        <v>3259</v>
      </c>
      <c r="Q201" s="2333" t="s">
        <v>3418</v>
      </c>
    </row>
    <row r="202" spans="1:17" s="2334" customFormat="1" ht="12.75" hidden="1" customHeight="1" x14ac:dyDescent="0.2">
      <c r="A202" s="2333" t="s">
        <v>2345</v>
      </c>
      <c r="B202" s="2336" t="s">
        <v>2476</v>
      </c>
      <c r="C202" s="14" t="s">
        <v>2478</v>
      </c>
      <c r="D202" s="2337" t="s">
        <v>693</v>
      </c>
      <c r="E202" s="2349" t="s">
        <v>3315</v>
      </c>
      <c r="F202" s="2327">
        <v>942</v>
      </c>
      <c r="G202" s="2334">
        <v>24</v>
      </c>
      <c r="H202" s="2348">
        <v>42384</v>
      </c>
      <c r="I202" s="2348">
        <v>43114</v>
      </c>
      <c r="J202" s="2348">
        <v>43009</v>
      </c>
      <c r="K202" s="2334" t="s">
        <v>18</v>
      </c>
      <c r="L202" s="2334" t="s">
        <v>18</v>
      </c>
      <c r="M202" s="2334" t="s">
        <v>18</v>
      </c>
      <c r="N202" s="2334" t="s">
        <v>15</v>
      </c>
      <c r="O202" s="2334" t="s">
        <v>3287</v>
      </c>
      <c r="P202" s="2334" t="s">
        <v>3259</v>
      </c>
      <c r="Q202" s="2333" t="s">
        <v>3418</v>
      </c>
    </row>
    <row r="203" spans="1:17" s="2334" customFormat="1" ht="25.5" hidden="1" x14ac:dyDescent="0.2">
      <c r="A203" s="2333" t="s">
        <v>2345</v>
      </c>
      <c r="B203" s="2336" t="s">
        <v>2477</v>
      </c>
      <c r="C203" s="14" t="s">
        <v>2479</v>
      </c>
      <c r="D203" s="2337" t="s">
        <v>693</v>
      </c>
      <c r="E203" s="2349" t="s">
        <v>3315</v>
      </c>
      <c r="F203" s="2327">
        <v>950</v>
      </c>
      <c r="G203" s="2334">
        <v>24</v>
      </c>
      <c r="H203" s="2348">
        <v>42384</v>
      </c>
      <c r="I203" s="2348">
        <v>43114</v>
      </c>
      <c r="J203" s="2348">
        <v>43009</v>
      </c>
      <c r="K203" s="2334" t="s">
        <v>18</v>
      </c>
      <c r="L203" s="2334" t="s">
        <v>18</v>
      </c>
      <c r="M203" s="2334" t="s">
        <v>18</v>
      </c>
      <c r="N203" s="2334" t="s">
        <v>15</v>
      </c>
      <c r="O203" s="2334" t="s">
        <v>3287</v>
      </c>
      <c r="P203" s="2334" t="s">
        <v>3259</v>
      </c>
      <c r="Q203" s="2333" t="s">
        <v>3418</v>
      </c>
    </row>
    <row r="204" spans="1:17" s="2334" customFormat="1" ht="12.75" hidden="1" customHeight="1" x14ac:dyDescent="0.2">
      <c r="A204" s="2333" t="s">
        <v>2345</v>
      </c>
      <c r="B204" s="2336" t="s">
        <v>1601</v>
      </c>
      <c r="C204" s="132" t="s">
        <v>2439</v>
      </c>
      <c r="D204" s="2337" t="s">
        <v>694</v>
      </c>
      <c r="E204" s="2349" t="s">
        <v>3464</v>
      </c>
      <c r="F204" s="2327">
        <v>2985</v>
      </c>
      <c r="G204" s="2334">
        <v>12</v>
      </c>
      <c r="H204" s="2348">
        <v>42826</v>
      </c>
      <c r="I204" s="2348">
        <v>43190</v>
      </c>
      <c r="L204" s="2334" t="s">
        <v>3402</v>
      </c>
      <c r="N204" s="2334" t="s">
        <v>15</v>
      </c>
      <c r="O204" s="2334" t="s">
        <v>3287</v>
      </c>
      <c r="P204" s="2334" t="s">
        <v>3259</v>
      </c>
      <c r="Q204" s="2333" t="s">
        <v>3418</v>
      </c>
    </row>
    <row r="205" spans="1:17" s="2334" customFormat="1" ht="12.75" customHeight="1" x14ac:dyDescent="0.2">
      <c r="A205" s="2334" t="s">
        <v>2832</v>
      </c>
      <c r="B205" s="2335" t="s">
        <v>1604</v>
      </c>
      <c r="C205" s="14" t="s">
        <v>3492</v>
      </c>
      <c r="D205" s="2337" t="s">
        <v>697</v>
      </c>
      <c r="E205" s="2428" t="s">
        <v>3493</v>
      </c>
      <c r="F205" s="2327">
        <v>101139.70999999999</v>
      </c>
      <c r="G205" s="2369" t="s">
        <v>18</v>
      </c>
      <c r="H205" s="2369" t="s">
        <v>18</v>
      </c>
      <c r="I205" s="2369" t="s">
        <v>18</v>
      </c>
      <c r="J205" s="2369" t="s">
        <v>18</v>
      </c>
      <c r="K205" s="2369" t="s">
        <v>18</v>
      </c>
      <c r="L205" s="2369" t="s">
        <v>18</v>
      </c>
      <c r="M205" s="2369" t="s">
        <v>18</v>
      </c>
      <c r="N205" s="2334" t="s">
        <v>15</v>
      </c>
      <c r="O205" s="2334" t="s">
        <v>2337</v>
      </c>
      <c r="P205" s="2334" t="s">
        <v>2832</v>
      </c>
      <c r="Q205" s="2333" t="s">
        <v>3419</v>
      </c>
    </row>
    <row r="206" spans="1:17" s="2334" customFormat="1" ht="25.5" hidden="1" customHeight="1" x14ac:dyDescent="0.2">
      <c r="A206" s="2334" t="s">
        <v>2835</v>
      </c>
      <c r="B206" s="2335" t="s">
        <v>1605</v>
      </c>
      <c r="C206" s="2334" t="s">
        <v>3230</v>
      </c>
      <c r="D206" s="2337" t="s">
        <v>698</v>
      </c>
      <c r="E206" s="2349"/>
      <c r="F206" s="2327">
        <v>2003</v>
      </c>
      <c r="Q206" s="2333" t="s">
        <v>3419</v>
      </c>
    </row>
    <row r="207" spans="1:17" s="2334" customFormat="1" ht="25.5" customHeight="1" x14ac:dyDescent="0.2">
      <c r="A207" s="2334" t="s">
        <v>2832</v>
      </c>
      <c r="B207" s="2336" t="s">
        <v>3591</v>
      </c>
      <c r="C207" s="14" t="s">
        <v>3592</v>
      </c>
      <c r="D207" s="2337" t="s">
        <v>3593</v>
      </c>
      <c r="E207" s="2427" t="s">
        <v>3594</v>
      </c>
      <c r="F207" s="2327"/>
      <c r="G207" s="2369">
        <v>24</v>
      </c>
      <c r="H207" s="2370">
        <v>43049</v>
      </c>
      <c r="I207" s="2370">
        <v>43778</v>
      </c>
      <c r="J207" s="2370">
        <v>43101</v>
      </c>
      <c r="K207" s="2369" t="s">
        <v>18</v>
      </c>
      <c r="L207" s="2369" t="s">
        <v>18</v>
      </c>
      <c r="M207" s="2369" t="s">
        <v>18</v>
      </c>
      <c r="N207" s="2334" t="s">
        <v>3268</v>
      </c>
      <c r="O207" s="2334" t="s">
        <v>3265</v>
      </c>
      <c r="P207" s="2334" t="s">
        <v>2832</v>
      </c>
      <c r="Q207" s="2333" t="s">
        <v>3418</v>
      </c>
    </row>
    <row r="208" spans="1:17" s="2334" customFormat="1" ht="25.5" customHeight="1" x14ac:dyDescent="0.2">
      <c r="A208" s="2334" t="s">
        <v>2832</v>
      </c>
      <c r="B208" s="2336" t="s">
        <v>3591</v>
      </c>
      <c r="C208" s="14" t="s">
        <v>3592</v>
      </c>
      <c r="D208" s="2337" t="s">
        <v>3595</v>
      </c>
      <c r="E208" s="2427" t="s">
        <v>3596</v>
      </c>
      <c r="F208" s="2327"/>
      <c r="G208" s="2369">
        <v>24</v>
      </c>
      <c r="H208" s="2370">
        <v>43049</v>
      </c>
      <c r="I208" s="2370">
        <v>43778</v>
      </c>
      <c r="J208" s="2370">
        <v>43101</v>
      </c>
      <c r="K208" s="2369" t="s">
        <v>18</v>
      </c>
      <c r="L208" s="2369" t="s">
        <v>18</v>
      </c>
      <c r="M208" s="2369" t="s">
        <v>18</v>
      </c>
      <c r="N208" s="2334" t="s">
        <v>3268</v>
      </c>
      <c r="O208" s="2334" t="s">
        <v>3265</v>
      </c>
      <c r="P208" s="2334" t="s">
        <v>2832</v>
      </c>
      <c r="Q208" s="2333" t="s">
        <v>3418</v>
      </c>
    </row>
    <row r="209" spans="1:17" s="2334" customFormat="1" ht="25.5" customHeight="1" x14ac:dyDescent="0.2">
      <c r="A209" s="2334" t="s">
        <v>2832</v>
      </c>
      <c r="B209" s="2336" t="s">
        <v>3591</v>
      </c>
      <c r="C209" s="14" t="s">
        <v>3592</v>
      </c>
      <c r="D209" s="2337" t="s">
        <v>3597</v>
      </c>
      <c r="E209" s="2427" t="s">
        <v>3598</v>
      </c>
      <c r="F209" s="2327"/>
      <c r="G209" s="2369">
        <v>24</v>
      </c>
      <c r="H209" s="2370">
        <v>43049</v>
      </c>
      <c r="I209" s="2370">
        <v>43778</v>
      </c>
      <c r="J209" s="2370">
        <v>43101</v>
      </c>
      <c r="K209" s="2369" t="s">
        <v>18</v>
      </c>
      <c r="L209" s="2369" t="s">
        <v>18</v>
      </c>
      <c r="M209" s="2369" t="s">
        <v>18</v>
      </c>
      <c r="N209" s="2334" t="s">
        <v>3268</v>
      </c>
      <c r="O209" s="2334" t="s">
        <v>3265</v>
      </c>
      <c r="P209" s="2334" t="s">
        <v>2832</v>
      </c>
      <c r="Q209" s="2333" t="s">
        <v>3418</v>
      </c>
    </row>
    <row r="210" spans="1:17" s="2334" customFormat="1" ht="12.75" hidden="1" customHeight="1" x14ac:dyDescent="0.2">
      <c r="A210" s="2334" t="s">
        <v>2832</v>
      </c>
      <c r="B210" s="2335" t="s">
        <v>1607</v>
      </c>
      <c r="C210" s="14" t="s">
        <v>3232</v>
      </c>
      <c r="D210" s="2337" t="s">
        <v>700</v>
      </c>
      <c r="E210" s="2349" t="s">
        <v>3352</v>
      </c>
      <c r="F210" s="2327">
        <v>2802</v>
      </c>
      <c r="G210" s="2335" t="s">
        <v>18</v>
      </c>
      <c r="H210" s="2335" t="s">
        <v>18</v>
      </c>
      <c r="I210" s="2335" t="s">
        <v>18</v>
      </c>
      <c r="J210" s="2335" t="s">
        <v>18</v>
      </c>
      <c r="K210" s="2335" t="s">
        <v>18</v>
      </c>
      <c r="L210" s="2335" t="s">
        <v>18</v>
      </c>
      <c r="M210" s="2335" t="s">
        <v>18</v>
      </c>
      <c r="N210" s="2334" t="s">
        <v>15</v>
      </c>
      <c r="O210" s="2334" t="s">
        <v>3287</v>
      </c>
      <c r="P210" s="2334" t="s">
        <v>2832</v>
      </c>
      <c r="Q210" s="2333" t="s">
        <v>3419</v>
      </c>
    </row>
    <row r="211" spans="1:17" s="2334" customFormat="1" ht="25.5" hidden="1" customHeight="1" x14ac:dyDescent="0.2">
      <c r="A211" s="2333" t="s">
        <v>2346</v>
      </c>
      <c r="B211" s="2336" t="s">
        <v>1611</v>
      </c>
      <c r="C211" s="2333" t="s">
        <v>2366</v>
      </c>
      <c r="D211" s="2337" t="s">
        <v>704</v>
      </c>
      <c r="E211" s="2349" t="s">
        <v>3497</v>
      </c>
      <c r="F211" s="2328">
        <v>1389</v>
      </c>
      <c r="G211" s="2334" t="s">
        <v>18</v>
      </c>
      <c r="H211" s="2334" t="s">
        <v>18</v>
      </c>
      <c r="I211" s="2334" t="s">
        <v>18</v>
      </c>
      <c r="J211" s="2334" t="s">
        <v>18</v>
      </c>
      <c r="K211" s="2334" t="s">
        <v>18</v>
      </c>
      <c r="L211" s="2334" t="s">
        <v>18</v>
      </c>
      <c r="M211" s="2334" t="s">
        <v>18</v>
      </c>
      <c r="N211" s="2334" t="s">
        <v>15</v>
      </c>
      <c r="O211" s="2334" t="s">
        <v>3287</v>
      </c>
      <c r="P211" s="2334" t="s">
        <v>3260</v>
      </c>
      <c r="Q211" s="2333" t="s">
        <v>3419</v>
      </c>
    </row>
    <row r="212" spans="1:17" s="2334" customFormat="1" ht="12.75" hidden="1" customHeight="1" x14ac:dyDescent="0.2">
      <c r="A212" s="2334" t="s">
        <v>2832</v>
      </c>
      <c r="B212" s="2335" t="s">
        <v>1614</v>
      </c>
      <c r="C212" s="2334" t="s">
        <v>2853</v>
      </c>
      <c r="D212" s="2337" t="s">
        <v>707</v>
      </c>
      <c r="E212" s="2349" t="s">
        <v>3358</v>
      </c>
      <c r="F212" s="2327">
        <v>8973</v>
      </c>
      <c r="G212" s="2369" t="s">
        <v>18</v>
      </c>
      <c r="H212" s="2369" t="s">
        <v>18</v>
      </c>
      <c r="I212" s="2369" t="s">
        <v>18</v>
      </c>
      <c r="J212" s="2369" t="s">
        <v>18</v>
      </c>
      <c r="K212" s="2369" t="s">
        <v>18</v>
      </c>
      <c r="L212" s="2369" t="s">
        <v>18</v>
      </c>
      <c r="M212" s="2369" t="s">
        <v>18</v>
      </c>
      <c r="N212" s="2334" t="s">
        <v>15</v>
      </c>
      <c r="O212" s="2334" t="s">
        <v>3287</v>
      </c>
      <c r="P212" s="2334" t="s">
        <v>2832</v>
      </c>
      <c r="Q212" s="2333" t="s">
        <v>3419</v>
      </c>
    </row>
    <row r="213" spans="1:17" s="2334" customFormat="1" ht="12.75" customHeight="1" x14ac:dyDescent="0.2">
      <c r="A213" s="2333" t="s">
        <v>2346</v>
      </c>
      <c r="B213" s="2336" t="s">
        <v>1615</v>
      </c>
      <c r="C213" s="2333" t="s">
        <v>2352</v>
      </c>
      <c r="D213" s="2337" t="s">
        <v>708</v>
      </c>
      <c r="E213" s="2349" t="s">
        <v>3396</v>
      </c>
      <c r="F213" s="2328">
        <v>9228.16</v>
      </c>
      <c r="G213" s="2366" t="s">
        <v>18</v>
      </c>
      <c r="H213" s="2366" t="s">
        <v>18</v>
      </c>
      <c r="I213" s="2366" t="s">
        <v>18</v>
      </c>
      <c r="J213" s="2366" t="s">
        <v>18</v>
      </c>
      <c r="K213" s="2366"/>
      <c r="L213" s="2366" t="s">
        <v>18</v>
      </c>
      <c r="M213" s="2366" t="s">
        <v>18</v>
      </c>
      <c r="N213" s="2334" t="s">
        <v>15</v>
      </c>
      <c r="O213" s="2334" t="s">
        <v>3287</v>
      </c>
      <c r="P213" s="2334" t="s">
        <v>3260</v>
      </c>
      <c r="Q213" s="2333" t="s">
        <v>3419</v>
      </c>
    </row>
    <row r="214" spans="1:17" s="2334" customFormat="1" ht="12.75" hidden="1" customHeight="1" x14ac:dyDescent="0.2">
      <c r="A214" s="2333" t="s">
        <v>2524</v>
      </c>
      <c r="B214" s="2336" t="s">
        <v>1617</v>
      </c>
      <c r="C214" s="2333" t="s">
        <v>3436</v>
      </c>
      <c r="D214" s="2337" t="s">
        <v>710</v>
      </c>
      <c r="E214" s="2334" t="s">
        <v>3436</v>
      </c>
      <c r="F214" s="2328"/>
      <c r="Q214" s="2333" t="s">
        <v>3419</v>
      </c>
    </row>
    <row r="215" spans="1:17" s="2334" customFormat="1" ht="25.5" hidden="1" customHeight="1" x14ac:dyDescent="0.2">
      <c r="A215" s="2333" t="s">
        <v>2345</v>
      </c>
      <c r="B215" s="2336" t="s">
        <v>2698</v>
      </c>
      <c r="C215" s="2334" t="s">
        <v>2440</v>
      </c>
      <c r="D215" s="2337" t="s">
        <v>712</v>
      </c>
      <c r="E215" s="2349" t="s">
        <v>3459</v>
      </c>
      <c r="F215" s="2327">
        <v>1949</v>
      </c>
      <c r="G215" s="2334">
        <v>12</v>
      </c>
      <c r="H215" s="2348">
        <v>42826</v>
      </c>
      <c r="I215" s="2348">
        <v>43190</v>
      </c>
      <c r="L215" s="2334" t="s">
        <v>3402</v>
      </c>
      <c r="N215" s="2334" t="s">
        <v>15</v>
      </c>
      <c r="O215" s="2334" t="s">
        <v>3287</v>
      </c>
      <c r="P215" s="2334" t="s">
        <v>3259</v>
      </c>
      <c r="Q215" s="2333" t="s">
        <v>3418</v>
      </c>
    </row>
    <row r="216" spans="1:17" s="2334" customFormat="1" ht="12.75" hidden="1" customHeight="1" x14ac:dyDescent="0.2">
      <c r="A216" s="2334" t="s">
        <v>2372</v>
      </c>
      <c r="B216" s="2335" t="s">
        <v>2699</v>
      </c>
      <c r="C216" s="2334" t="s">
        <v>2697</v>
      </c>
      <c r="D216" s="2337" t="s">
        <v>712</v>
      </c>
      <c r="E216" s="2334" t="s">
        <v>2697</v>
      </c>
      <c r="F216" s="2327">
        <v>1936</v>
      </c>
      <c r="G216" s="2334" t="s">
        <v>18</v>
      </c>
      <c r="H216" s="2334" t="s">
        <v>18</v>
      </c>
      <c r="I216" s="2334" t="s">
        <v>18</v>
      </c>
      <c r="J216" s="2334" t="s">
        <v>18</v>
      </c>
      <c r="K216" s="2334" t="s">
        <v>18</v>
      </c>
      <c r="L216" s="2334" t="s">
        <v>18</v>
      </c>
      <c r="M216" s="2334" t="s">
        <v>18</v>
      </c>
      <c r="N216" s="2334" t="s">
        <v>15</v>
      </c>
      <c r="O216" s="2334" t="s">
        <v>3287</v>
      </c>
      <c r="P216" s="2334" t="s">
        <v>3260</v>
      </c>
      <c r="Q216" s="2333" t="s">
        <v>3418</v>
      </c>
    </row>
    <row r="217" spans="1:17" s="2334" customFormat="1" ht="25.5" hidden="1" x14ac:dyDescent="0.2">
      <c r="A217" s="2334" t="s">
        <v>2835</v>
      </c>
      <c r="B217" s="2335" t="s">
        <v>1620</v>
      </c>
      <c r="C217" s="2334" t="s">
        <v>3095</v>
      </c>
      <c r="D217" s="2337" t="s">
        <v>713</v>
      </c>
      <c r="E217" s="2349"/>
      <c r="F217" s="2327">
        <v>2418</v>
      </c>
      <c r="Q217" s="2333" t="s">
        <v>3419</v>
      </c>
    </row>
    <row r="218" spans="1:17" s="2334" customFormat="1" ht="25.5" hidden="1" x14ac:dyDescent="0.2">
      <c r="A218" s="2333" t="s">
        <v>2346</v>
      </c>
      <c r="B218" s="2336" t="s">
        <v>1621</v>
      </c>
      <c r="C218" s="2333" t="s">
        <v>2371</v>
      </c>
      <c r="D218" s="2337" t="s">
        <v>714</v>
      </c>
      <c r="E218" s="2349" t="s">
        <v>3396</v>
      </c>
      <c r="F218" s="2328">
        <v>0</v>
      </c>
      <c r="G218" s="2334" t="s">
        <v>18</v>
      </c>
      <c r="H218" s="2334" t="s">
        <v>18</v>
      </c>
      <c r="I218" s="2334" t="s">
        <v>18</v>
      </c>
      <c r="J218" s="2334" t="s">
        <v>18</v>
      </c>
      <c r="L218" s="2334" t="s">
        <v>18</v>
      </c>
      <c r="M218" s="2334" t="s">
        <v>18</v>
      </c>
      <c r="N218" s="2334" t="s">
        <v>15</v>
      </c>
      <c r="O218" s="2334" t="s">
        <v>3287</v>
      </c>
      <c r="P218" s="2334" t="s">
        <v>3260</v>
      </c>
      <c r="Q218" s="2333" t="s">
        <v>3419</v>
      </c>
    </row>
    <row r="219" spans="1:17" s="2334" customFormat="1" ht="12.75" customHeight="1" x14ac:dyDescent="0.2">
      <c r="A219" s="2333" t="s">
        <v>2345</v>
      </c>
      <c r="B219" s="2336" t="s">
        <v>2603</v>
      </c>
      <c r="C219" s="14" t="s">
        <v>2442</v>
      </c>
      <c r="D219" s="2337" t="s">
        <v>716</v>
      </c>
      <c r="E219" s="2349" t="s">
        <v>3316</v>
      </c>
      <c r="F219" s="2327">
        <v>40356</v>
      </c>
      <c r="G219" s="2366">
        <v>12</v>
      </c>
      <c r="H219" s="2367">
        <v>42981</v>
      </c>
      <c r="I219" s="2367">
        <v>43345</v>
      </c>
      <c r="J219" s="2366" t="s">
        <v>3602</v>
      </c>
      <c r="K219" s="2366" t="s">
        <v>18</v>
      </c>
      <c r="L219" s="2366" t="s">
        <v>18</v>
      </c>
      <c r="M219" s="2366" t="s">
        <v>18</v>
      </c>
      <c r="N219" s="2334" t="s">
        <v>15</v>
      </c>
      <c r="O219" s="2334" t="s">
        <v>3288</v>
      </c>
      <c r="P219" s="2334" t="s">
        <v>3259</v>
      </c>
      <c r="Q219" s="2333" t="s">
        <v>3418</v>
      </c>
    </row>
    <row r="220" spans="1:17" s="2334" customFormat="1" ht="12.75" hidden="1" customHeight="1" x14ac:dyDescent="0.2">
      <c r="A220" s="2334" t="s">
        <v>2443</v>
      </c>
      <c r="B220" s="2336" t="s">
        <v>2604</v>
      </c>
      <c r="C220" s="14" t="s">
        <v>2442</v>
      </c>
      <c r="D220" s="2337" t="s">
        <v>716</v>
      </c>
      <c r="E220" s="2349" t="s">
        <v>3316</v>
      </c>
      <c r="F220" s="2327">
        <v>1200</v>
      </c>
      <c r="G220" s="2334">
        <v>12</v>
      </c>
      <c r="H220" s="2348">
        <v>42616</v>
      </c>
      <c r="I220" s="2348">
        <v>42980</v>
      </c>
      <c r="J220" s="2348" t="s">
        <v>18</v>
      </c>
      <c r="K220" s="2334" t="s">
        <v>18</v>
      </c>
      <c r="L220" s="2334" t="s">
        <v>18</v>
      </c>
      <c r="M220" s="2334" t="s">
        <v>18</v>
      </c>
      <c r="N220" s="2334" t="s">
        <v>15</v>
      </c>
      <c r="O220" s="2334" t="s">
        <v>3288</v>
      </c>
      <c r="P220" s="2334" t="s">
        <v>3259</v>
      </c>
      <c r="Q220" s="2333" t="s">
        <v>3418</v>
      </c>
    </row>
    <row r="221" spans="1:17" s="2334" customFormat="1" ht="25.5" hidden="1" x14ac:dyDescent="0.2">
      <c r="A221" s="2334" t="s">
        <v>2835</v>
      </c>
      <c r="B221" s="2335" t="s">
        <v>2924</v>
      </c>
      <c r="C221" s="2334" t="s">
        <v>2922</v>
      </c>
      <c r="D221" s="2337" t="s">
        <v>717</v>
      </c>
      <c r="E221" s="2349"/>
      <c r="F221" s="2327">
        <v>66</v>
      </c>
      <c r="Q221" s="2333" t="s">
        <v>3418</v>
      </c>
    </row>
    <row r="222" spans="1:17" s="2334" customFormat="1" ht="25.5" hidden="1" x14ac:dyDescent="0.2">
      <c r="A222" s="2334" t="s">
        <v>2345</v>
      </c>
      <c r="B222" s="2335" t="s">
        <v>2444</v>
      </c>
      <c r="C222" s="14" t="s">
        <v>2447</v>
      </c>
      <c r="D222" s="2340" t="s">
        <v>718</v>
      </c>
      <c r="E222" s="2349" t="s">
        <v>3317</v>
      </c>
      <c r="F222" s="2327">
        <v>13769</v>
      </c>
      <c r="G222" s="2366" t="s">
        <v>18</v>
      </c>
      <c r="H222" s="2366" t="s">
        <v>18</v>
      </c>
      <c r="I222" s="2366" t="s">
        <v>18</v>
      </c>
      <c r="J222" s="2366" t="s">
        <v>18</v>
      </c>
      <c r="K222" s="2366" t="s">
        <v>18</v>
      </c>
      <c r="L222" s="2366" t="s">
        <v>18</v>
      </c>
      <c r="M222" s="2366" t="s">
        <v>18</v>
      </c>
      <c r="N222" s="2334" t="s">
        <v>15</v>
      </c>
      <c r="O222" s="2334" t="s">
        <v>2337</v>
      </c>
      <c r="P222" s="2334" t="s">
        <v>3259</v>
      </c>
      <c r="Q222" s="2333" t="s">
        <v>3418</v>
      </c>
    </row>
    <row r="223" spans="1:17" s="2334" customFormat="1" ht="12.75" hidden="1" customHeight="1" x14ac:dyDescent="0.2">
      <c r="A223" s="2334" t="s">
        <v>2345</v>
      </c>
      <c r="B223" s="2335" t="s">
        <v>2445</v>
      </c>
      <c r="C223" s="14" t="s">
        <v>2439</v>
      </c>
      <c r="D223" s="2340" t="s">
        <v>3319</v>
      </c>
      <c r="E223" s="2349" t="s">
        <v>3318</v>
      </c>
      <c r="F223" s="2327">
        <v>2912</v>
      </c>
      <c r="G223" s="2334" t="s">
        <v>18</v>
      </c>
      <c r="H223" s="2334" t="s">
        <v>18</v>
      </c>
      <c r="I223" s="2334" t="s">
        <v>18</v>
      </c>
      <c r="J223" s="2334" t="s">
        <v>18</v>
      </c>
      <c r="K223" s="2334" t="s">
        <v>18</v>
      </c>
      <c r="L223" s="2334" t="s">
        <v>18</v>
      </c>
      <c r="M223" s="2334" t="s">
        <v>18</v>
      </c>
      <c r="N223" s="2334" t="s">
        <v>15</v>
      </c>
      <c r="O223" s="2334" t="s">
        <v>3273</v>
      </c>
      <c r="P223" s="2334" t="s">
        <v>3259</v>
      </c>
      <c r="Q223" s="2333" t="s">
        <v>3418</v>
      </c>
    </row>
    <row r="224" spans="1:17" s="2334" customFormat="1" ht="15" hidden="1" customHeight="1" x14ac:dyDescent="0.2">
      <c r="A224" s="2334" t="s">
        <v>2832</v>
      </c>
      <c r="B224" s="2335" t="s">
        <v>1628</v>
      </c>
      <c r="C224" s="2334" t="s">
        <v>3025</v>
      </c>
      <c r="D224" s="2337" t="s">
        <v>721</v>
      </c>
      <c r="E224" s="2349" t="s">
        <v>3352</v>
      </c>
      <c r="F224" s="2327">
        <v>434</v>
      </c>
      <c r="G224" s="2335" t="s">
        <v>18</v>
      </c>
      <c r="H224" s="2335" t="s">
        <v>18</v>
      </c>
      <c r="I224" s="2335" t="s">
        <v>18</v>
      </c>
      <c r="J224" s="2335" t="s">
        <v>18</v>
      </c>
      <c r="K224" s="2335" t="s">
        <v>18</v>
      </c>
      <c r="L224" s="2335" t="s">
        <v>18</v>
      </c>
      <c r="M224" s="2335" t="s">
        <v>18</v>
      </c>
      <c r="N224" s="2334" t="s">
        <v>15</v>
      </c>
      <c r="O224" s="2334" t="s">
        <v>3287</v>
      </c>
      <c r="P224" s="2334" t="s">
        <v>2832</v>
      </c>
      <c r="Q224" s="2333" t="s">
        <v>3419</v>
      </c>
    </row>
    <row r="225" spans="1:17" s="2334" customFormat="1" ht="25.5" hidden="1" customHeight="1" x14ac:dyDescent="0.2">
      <c r="A225" s="2334" t="s">
        <v>2832</v>
      </c>
      <c r="B225" s="2335" t="s">
        <v>2950</v>
      </c>
      <c r="C225" s="2334" t="s">
        <v>2948</v>
      </c>
      <c r="D225" s="2337" t="s">
        <v>726</v>
      </c>
      <c r="E225" s="2349"/>
      <c r="F225" s="2327">
        <v>1050</v>
      </c>
      <c r="Q225" s="2333" t="s">
        <v>3419</v>
      </c>
    </row>
    <row r="226" spans="1:17" s="2334" customFormat="1" ht="25.5" hidden="1" customHeight="1" x14ac:dyDescent="0.2">
      <c r="A226" s="2334" t="s">
        <v>2835</v>
      </c>
      <c r="B226" s="2335" t="s">
        <v>2951</v>
      </c>
      <c r="C226" s="2334" t="s">
        <v>2949</v>
      </c>
      <c r="D226" s="2337" t="s">
        <v>726</v>
      </c>
      <c r="E226" s="2349"/>
      <c r="F226" s="2327">
        <v>108</v>
      </c>
      <c r="Q226" s="2333" t="s">
        <v>3419</v>
      </c>
    </row>
    <row r="227" spans="1:17" s="2334" customFormat="1" ht="12.75" hidden="1" customHeight="1" x14ac:dyDescent="0.2">
      <c r="A227" s="2333" t="s">
        <v>2835</v>
      </c>
      <c r="B227" s="2336" t="s">
        <v>1635</v>
      </c>
      <c r="C227" s="2333" t="s">
        <v>3437</v>
      </c>
      <c r="D227" s="2337" t="s">
        <v>728</v>
      </c>
      <c r="E227" s="2334" t="s">
        <v>3437</v>
      </c>
      <c r="F227" s="2328"/>
      <c r="Q227" s="2333" t="s">
        <v>3419</v>
      </c>
    </row>
    <row r="228" spans="1:17" s="2334" customFormat="1" ht="12.75" hidden="1" customHeight="1" x14ac:dyDescent="0.2">
      <c r="A228" s="2334" t="s">
        <v>2372</v>
      </c>
      <c r="B228" s="2335" t="s">
        <v>1639</v>
      </c>
      <c r="C228" s="2334" t="s">
        <v>2702</v>
      </c>
      <c r="D228" s="2337" t="s">
        <v>732</v>
      </c>
      <c r="E228" s="2334" t="s">
        <v>2702</v>
      </c>
      <c r="F228" s="2327">
        <v>4200</v>
      </c>
      <c r="G228" s="2334" t="s">
        <v>18</v>
      </c>
      <c r="H228" s="2334" t="s">
        <v>18</v>
      </c>
      <c r="I228" s="2334" t="s">
        <v>18</v>
      </c>
      <c r="J228" s="2334" t="s">
        <v>18</v>
      </c>
      <c r="K228" s="2334" t="s">
        <v>18</v>
      </c>
      <c r="L228" s="2334" t="s">
        <v>18</v>
      </c>
      <c r="M228" s="2334" t="s">
        <v>18</v>
      </c>
      <c r="N228" s="2334" t="s">
        <v>15</v>
      </c>
      <c r="O228" s="2334" t="s">
        <v>3287</v>
      </c>
      <c r="P228" s="2334" t="s">
        <v>3260</v>
      </c>
      <c r="Q228" s="2333" t="s">
        <v>3419</v>
      </c>
    </row>
    <row r="229" spans="1:17" s="2334" customFormat="1" ht="25.5" hidden="1" customHeight="1" x14ac:dyDescent="0.2">
      <c r="A229" s="2334" t="s">
        <v>2372</v>
      </c>
      <c r="B229" s="2335" t="s">
        <v>1641</v>
      </c>
      <c r="C229" s="2334" t="s">
        <v>2703</v>
      </c>
      <c r="D229" s="2337" t="s">
        <v>734</v>
      </c>
      <c r="E229" s="2334" t="s">
        <v>2703</v>
      </c>
      <c r="F229" s="2327">
        <v>75</v>
      </c>
      <c r="G229" s="2334" t="s">
        <v>18</v>
      </c>
      <c r="H229" s="2334" t="s">
        <v>18</v>
      </c>
      <c r="I229" s="2334" t="s">
        <v>18</v>
      </c>
      <c r="J229" s="2334" t="s">
        <v>18</v>
      </c>
      <c r="K229" s="2334" t="s">
        <v>18</v>
      </c>
      <c r="L229" s="2334" t="s">
        <v>18</v>
      </c>
      <c r="M229" s="2334" t="s">
        <v>18</v>
      </c>
      <c r="N229" s="2334" t="s">
        <v>15</v>
      </c>
      <c r="O229" s="2334" t="s">
        <v>3287</v>
      </c>
      <c r="P229" s="2334" t="s">
        <v>3260</v>
      </c>
      <c r="Q229" s="2333" t="s">
        <v>3418</v>
      </c>
    </row>
    <row r="230" spans="1:17" s="2334" customFormat="1" ht="15" hidden="1" customHeight="1" x14ac:dyDescent="0.2">
      <c r="A230" s="2334" t="s">
        <v>2835</v>
      </c>
      <c r="B230" s="2335" t="s">
        <v>1644</v>
      </c>
      <c r="C230" s="2334" t="s">
        <v>2982</v>
      </c>
      <c r="D230" s="2337" t="s">
        <v>737</v>
      </c>
      <c r="E230" s="2349"/>
      <c r="F230" s="2327">
        <v>2586</v>
      </c>
      <c r="Q230" s="2333" t="s">
        <v>3419</v>
      </c>
    </row>
    <row r="231" spans="1:17" s="2334" customFormat="1" ht="25.5" hidden="1" x14ac:dyDescent="0.2">
      <c r="A231" s="2333" t="s">
        <v>2345</v>
      </c>
      <c r="B231" s="2336" t="s">
        <v>1646</v>
      </c>
      <c r="C231" s="14" t="s">
        <v>2450</v>
      </c>
      <c r="D231" s="2337" t="s">
        <v>739</v>
      </c>
      <c r="E231" s="2349"/>
      <c r="F231" s="2327">
        <v>900</v>
      </c>
      <c r="H231" s="2348"/>
      <c r="I231" s="2348"/>
      <c r="J231" s="2348"/>
      <c r="M231" s="2348"/>
      <c r="Q231" s="2333" t="s">
        <v>3419</v>
      </c>
    </row>
    <row r="232" spans="1:17" s="2334" customFormat="1" ht="25.5" hidden="1" customHeight="1" x14ac:dyDescent="0.2">
      <c r="A232" s="2334" t="s">
        <v>2372</v>
      </c>
      <c r="B232" s="2335" t="s">
        <v>2809</v>
      </c>
      <c r="C232" s="2334" t="s">
        <v>2705</v>
      </c>
      <c r="D232" s="2337" t="s">
        <v>740</v>
      </c>
      <c r="E232" s="2334" t="s">
        <v>2705</v>
      </c>
      <c r="F232" s="2327">
        <v>2120.48</v>
      </c>
      <c r="G232" s="2334" t="s">
        <v>18</v>
      </c>
      <c r="H232" s="2334" t="s">
        <v>18</v>
      </c>
      <c r="I232" s="2334" t="s">
        <v>18</v>
      </c>
      <c r="J232" s="2334" t="s">
        <v>18</v>
      </c>
      <c r="K232" s="2334" t="s">
        <v>18</v>
      </c>
      <c r="L232" s="2334" t="s">
        <v>18</v>
      </c>
      <c r="M232" s="2334" t="s">
        <v>18</v>
      </c>
      <c r="N232" s="2334" t="s">
        <v>15</v>
      </c>
      <c r="O232" s="2334" t="s">
        <v>3287</v>
      </c>
      <c r="P232" s="2334" t="s">
        <v>3260</v>
      </c>
      <c r="Q232" s="2333" t="s">
        <v>3418</v>
      </c>
    </row>
    <row r="233" spans="1:17" s="2334" customFormat="1" ht="12.75" hidden="1" customHeight="1" x14ac:dyDescent="0.2">
      <c r="A233" s="2334" t="s">
        <v>2372</v>
      </c>
      <c r="B233" s="2335" t="s">
        <v>2810</v>
      </c>
      <c r="C233" s="2334" t="s">
        <v>2808</v>
      </c>
      <c r="D233" s="2337" t="s">
        <v>740</v>
      </c>
      <c r="E233" s="2334" t="s">
        <v>2808</v>
      </c>
      <c r="F233" s="2342">
        <v>312</v>
      </c>
      <c r="G233" s="2334" t="s">
        <v>18</v>
      </c>
      <c r="H233" s="2334" t="s">
        <v>18</v>
      </c>
      <c r="I233" s="2334" t="s">
        <v>18</v>
      </c>
      <c r="J233" s="2334" t="s">
        <v>18</v>
      </c>
      <c r="K233" s="2334" t="s">
        <v>18</v>
      </c>
      <c r="L233" s="2334" t="s">
        <v>18</v>
      </c>
      <c r="M233" s="2334" t="s">
        <v>18</v>
      </c>
      <c r="N233" s="2334" t="s">
        <v>15</v>
      </c>
      <c r="O233" s="2334" t="s">
        <v>3287</v>
      </c>
      <c r="P233" s="2334" t="s">
        <v>3260</v>
      </c>
      <c r="Q233" s="2333" t="s">
        <v>3418</v>
      </c>
    </row>
    <row r="234" spans="1:17" s="2334" customFormat="1" ht="12.75" hidden="1" customHeight="1" x14ac:dyDescent="0.2">
      <c r="A234" s="2334" t="s">
        <v>2832</v>
      </c>
      <c r="B234" s="2335" t="s">
        <v>1648</v>
      </c>
      <c r="C234" s="2334" t="s">
        <v>2896</v>
      </c>
      <c r="D234" s="2337" t="s">
        <v>741</v>
      </c>
      <c r="E234" s="2349"/>
      <c r="F234" s="2327"/>
      <c r="Q234" s="2333" t="s">
        <v>3419</v>
      </c>
    </row>
    <row r="235" spans="1:17" s="2334" customFormat="1" ht="25.5" hidden="1" x14ac:dyDescent="0.2">
      <c r="A235" s="2333" t="s">
        <v>2345</v>
      </c>
      <c r="B235" s="2336" t="s">
        <v>1649</v>
      </c>
      <c r="C235" s="14" t="s">
        <v>2451</v>
      </c>
      <c r="D235" s="2337" t="s">
        <v>742</v>
      </c>
      <c r="E235" s="2349" t="s">
        <v>3465</v>
      </c>
      <c r="F235" s="2327">
        <v>228</v>
      </c>
      <c r="G235" s="2334">
        <v>12</v>
      </c>
      <c r="H235" s="2348">
        <v>42826</v>
      </c>
      <c r="I235" s="2348">
        <v>43190</v>
      </c>
      <c r="L235" s="2334" t="s">
        <v>3402</v>
      </c>
      <c r="N235" s="2334" t="s">
        <v>15</v>
      </c>
      <c r="O235" s="2334" t="s">
        <v>3287</v>
      </c>
      <c r="P235" s="2334" t="s">
        <v>3259</v>
      </c>
      <c r="Q235" s="2333" t="s">
        <v>3419</v>
      </c>
    </row>
    <row r="236" spans="1:17" s="2334" customFormat="1" ht="15" hidden="1" customHeight="1" x14ac:dyDescent="0.2">
      <c r="A236" s="2334" t="s">
        <v>2832</v>
      </c>
      <c r="B236" s="2335" t="s">
        <v>1652</v>
      </c>
      <c r="C236" s="2334" t="s">
        <v>2978</v>
      </c>
      <c r="D236" s="2337" t="s">
        <v>745</v>
      </c>
      <c r="E236" s="2349" t="s">
        <v>3352</v>
      </c>
      <c r="F236" s="2327">
        <v>590</v>
      </c>
      <c r="G236" s="2335" t="s">
        <v>18</v>
      </c>
      <c r="H236" s="2335" t="s">
        <v>18</v>
      </c>
      <c r="I236" s="2335" t="s">
        <v>18</v>
      </c>
      <c r="J236" s="2335" t="s">
        <v>18</v>
      </c>
      <c r="K236" s="2335" t="s">
        <v>18</v>
      </c>
      <c r="L236" s="2335" t="s">
        <v>18</v>
      </c>
      <c r="M236" s="2335" t="s">
        <v>18</v>
      </c>
      <c r="N236" s="2334" t="s">
        <v>15</v>
      </c>
      <c r="O236" s="2334" t="s">
        <v>3287</v>
      </c>
      <c r="P236" s="2334" t="s">
        <v>2832</v>
      </c>
      <c r="Q236" s="2333" t="s">
        <v>3419</v>
      </c>
    </row>
    <row r="237" spans="1:17" s="2334" customFormat="1" ht="12.75" hidden="1" customHeight="1" x14ac:dyDescent="0.2">
      <c r="A237" s="2333" t="s">
        <v>2346</v>
      </c>
      <c r="B237" s="2336" t="s">
        <v>1653</v>
      </c>
      <c r="C237" s="2333" t="s">
        <v>2347</v>
      </c>
      <c r="D237" s="2337" t="s">
        <v>746</v>
      </c>
      <c r="E237" s="2349" t="s">
        <v>3498</v>
      </c>
      <c r="F237" s="2328">
        <v>505</v>
      </c>
      <c r="G237" s="2334" t="s">
        <v>18</v>
      </c>
      <c r="H237" s="2334" t="s">
        <v>18</v>
      </c>
      <c r="I237" s="2334" t="s">
        <v>18</v>
      </c>
      <c r="J237" s="2334" t="s">
        <v>18</v>
      </c>
      <c r="K237" s="2334" t="s">
        <v>18</v>
      </c>
      <c r="L237" s="2334" t="s">
        <v>18</v>
      </c>
      <c r="M237" s="2334" t="s">
        <v>18</v>
      </c>
      <c r="N237" s="2334" t="s">
        <v>15</v>
      </c>
      <c r="O237" s="2334" t="s">
        <v>3287</v>
      </c>
      <c r="P237" s="2334" t="s">
        <v>3260</v>
      </c>
      <c r="Q237" s="2333" t="s">
        <v>3419</v>
      </c>
    </row>
    <row r="238" spans="1:17" s="2334" customFormat="1" ht="12.75" hidden="1" customHeight="1" x14ac:dyDescent="0.2">
      <c r="A238" s="2334" t="s">
        <v>2372</v>
      </c>
      <c r="B238" s="2335" t="s">
        <v>1655</v>
      </c>
      <c r="C238" s="2334" t="s">
        <v>2706</v>
      </c>
      <c r="D238" s="2337" t="s">
        <v>748</v>
      </c>
      <c r="E238" s="2334" t="s">
        <v>2706</v>
      </c>
      <c r="F238" s="2327">
        <v>678.33</v>
      </c>
      <c r="G238" s="2334" t="s">
        <v>18</v>
      </c>
      <c r="H238" s="2334" t="s">
        <v>18</v>
      </c>
      <c r="I238" s="2334" t="s">
        <v>18</v>
      </c>
      <c r="J238" s="2334" t="s">
        <v>18</v>
      </c>
      <c r="K238" s="2334" t="s">
        <v>18</v>
      </c>
      <c r="L238" s="2334" t="s">
        <v>18</v>
      </c>
      <c r="M238" s="2334" t="s">
        <v>18</v>
      </c>
      <c r="N238" s="2334" t="s">
        <v>15</v>
      </c>
      <c r="O238" s="2334" t="s">
        <v>3287</v>
      </c>
      <c r="P238" s="2334" t="s">
        <v>3260</v>
      </c>
      <c r="Q238" s="2333" t="s">
        <v>3419</v>
      </c>
    </row>
    <row r="239" spans="1:17" s="2334" customFormat="1" ht="25.5" hidden="1" x14ac:dyDescent="0.2">
      <c r="A239" s="2334" t="s">
        <v>2835</v>
      </c>
      <c r="B239" s="2335" t="s">
        <v>1656</v>
      </c>
      <c r="C239" s="2334" t="s">
        <v>3101</v>
      </c>
      <c r="D239" s="2337" t="s">
        <v>749</v>
      </c>
      <c r="E239" s="2349"/>
      <c r="F239" s="2327">
        <v>303</v>
      </c>
      <c r="Q239" s="2333" t="s">
        <v>3419</v>
      </c>
    </row>
    <row r="240" spans="1:17" s="2334" customFormat="1" ht="25.5" hidden="1" customHeight="1" x14ac:dyDescent="0.2">
      <c r="A240" s="2344" t="s">
        <v>2835</v>
      </c>
      <c r="B240" s="2345" t="s">
        <v>3247</v>
      </c>
      <c r="C240" s="2344" t="s">
        <v>2905</v>
      </c>
      <c r="D240" s="2337" t="s">
        <v>751</v>
      </c>
      <c r="E240" s="2349"/>
      <c r="F240" s="2330">
        <v>4036</v>
      </c>
      <c r="Q240" s="2333" t="s">
        <v>3418</v>
      </c>
    </row>
    <row r="241" spans="1:17" s="2334" customFormat="1" ht="25.5" hidden="1" customHeight="1" x14ac:dyDescent="0.2">
      <c r="A241" s="2334" t="s">
        <v>2835</v>
      </c>
      <c r="B241" s="2335" t="s">
        <v>1659</v>
      </c>
      <c r="C241" s="2334" t="s">
        <v>3021</v>
      </c>
      <c r="D241" s="2337" t="s">
        <v>752</v>
      </c>
      <c r="E241" s="2349"/>
      <c r="F241" s="2327">
        <v>165</v>
      </c>
      <c r="Q241" s="2333" t="s">
        <v>3419</v>
      </c>
    </row>
    <row r="242" spans="1:17" s="2334" customFormat="1" ht="25.5" x14ac:dyDescent="0.2">
      <c r="A242" s="2334" t="s">
        <v>2372</v>
      </c>
      <c r="B242" s="2335" t="s">
        <v>2940</v>
      </c>
      <c r="C242" s="14" t="s">
        <v>2708</v>
      </c>
      <c r="D242" s="2340" t="s">
        <v>753</v>
      </c>
      <c r="E242" s="2349" t="s">
        <v>3334</v>
      </c>
      <c r="F242" s="2327">
        <v>5100</v>
      </c>
      <c r="G242" s="2369" t="s">
        <v>18</v>
      </c>
      <c r="H242" s="2368" t="s">
        <v>18</v>
      </c>
      <c r="I242" s="2371" t="s">
        <v>18</v>
      </c>
      <c r="J242" s="2371" t="s">
        <v>18</v>
      </c>
      <c r="K242" s="2371" t="s">
        <v>18</v>
      </c>
      <c r="L242" s="2371" t="s">
        <v>18</v>
      </c>
      <c r="M242" s="2371" t="s">
        <v>18</v>
      </c>
      <c r="N242" s="2334" t="s">
        <v>15</v>
      </c>
      <c r="O242" s="2334" t="s">
        <v>2337</v>
      </c>
      <c r="P242" s="2334" t="s">
        <v>3260</v>
      </c>
      <c r="Q242" s="2333" t="s">
        <v>3418</v>
      </c>
    </row>
    <row r="243" spans="1:17" s="2334" customFormat="1" ht="25.5" x14ac:dyDescent="0.2">
      <c r="A243" s="2334" t="s">
        <v>2835</v>
      </c>
      <c r="B243" s="2335" t="s">
        <v>2942</v>
      </c>
      <c r="C243" s="14" t="s">
        <v>2941</v>
      </c>
      <c r="D243" s="2340" t="s">
        <v>753</v>
      </c>
      <c r="E243" s="2349" t="s">
        <v>3371</v>
      </c>
      <c r="F243" s="2327">
        <v>89425</v>
      </c>
      <c r="G243" s="2368" t="s">
        <v>18</v>
      </c>
      <c r="H243" s="2368" t="s">
        <v>18</v>
      </c>
      <c r="I243" s="2368" t="s">
        <v>18</v>
      </c>
      <c r="J243" s="2368" t="s">
        <v>18</v>
      </c>
      <c r="K243" s="2368" t="s">
        <v>18</v>
      </c>
      <c r="L243" s="2368" t="s">
        <v>18</v>
      </c>
      <c r="M243" s="2368" t="s">
        <v>18</v>
      </c>
      <c r="N243" s="2334" t="s">
        <v>15</v>
      </c>
      <c r="O243" s="2334" t="s">
        <v>3263</v>
      </c>
      <c r="P243" s="2334" t="s">
        <v>3256</v>
      </c>
      <c r="Q243" s="2333" t="s">
        <v>3418</v>
      </c>
    </row>
    <row r="244" spans="1:17" s="2334" customFormat="1" ht="12.75" hidden="1" customHeight="1" x14ac:dyDescent="0.2">
      <c r="A244" s="2333" t="s">
        <v>2346</v>
      </c>
      <c r="B244" s="2336" t="s">
        <v>1661</v>
      </c>
      <c r="C244" s="2333" t="s">
        <v>2347</v>
      </c>
      <c r="D244" s="2337" t="s">
        <v>754</v>
      </c>
      <c r="E244" s="2334" t="s">
        <v>2347</v>
      </c>
      <c r="F244" s="2328">
        <v>0</v>
      </c>
      <c r="G244" s="2334" t="s">
        <v>18</v>
      </c>
      <c r="H244" s="2334" t="s">
        <v>18</v>
      </c>
      <c r="I244" s="2334" t="s">
        <v>18</v>
      </c>
      <c r="J244" s="2334" t="s">
        <v>18</v>
      </c>
      <c r="L244" s="2334" t="s">
        <v>18</v>
      </c>
      <c r="M244" s="2334" t="s">
        <v>18</v>
      </c>
      <c r="N244" s="2334" t="s">
        <v>15</v>
      </c>
      <c r="O244" s="2334" t="s">
        <v>3287</v>
      </c>
      <c r="P244" s="2334" t="s">
        <v>3260</v>
      </c>
      <c r="Q244" s="2333" t="s">
        <v>3419</v>
      </c>
    </row>
    <row r="245" spans="1:17" s="2334" customFormat="1" ht="12.75" hidden="1" customHeight="1" x14ac:dyDescent="0.2">
      <c r="A245" s="2334" t="s">
        <v>2835</v>
      </c>
      <c r="B245" s="2335" t="s">
        <v>1662</v>
      </c>
      <c r="C245" s="2334" t="s">
        <v>3206</v>
      </c>
      <c r="D245" s="2337" t="s">
        <v>755</v>
      </c>
      <c r="E245" s="2349"/>
      <c r="F245" s="2327">
        <v>230</v>
      </c>
      <c r="Q245" s="2333" t="s">
        <v>3419</v>
      </c>
    </row>
    <row r="246" spans="1:17" s="2334" customFormat="1" ht="12.75" hidden="1" customHeight="1" x14ac:dyDescent="0.2">
      <c r="A246" s="2334" t="s">
        <v>2835</v>
      </c>
      <c r="B246" s="2335" t="s">
        <v>1664</v>
      </c>
      <c r="C246" s="2334" t="s">
        <v>3024</v>
      </c>
      <c r="D246" s="2337" t="s">
        <v>757</v>
      </c>
      <c r="E246" s="2349"/>
      <c r="F246" s="2327">
        <v>527</v>
      </c>
      <c r="Q246" s="2333" t="s">
        <v>3419</v>
      </c>
    </row>
    <row r="247" spans="1:17" s="2334" customFormat="1" ht="12.75" hidden="1" customHeight="1" x14ac:dyDescent="0.2">
      <c r="A247" s="2334" t="s">
        <v>2835</v>
      </c>
      <c r="B247" s="2335" t="s">
        <v>1667</v>
      </c>
      <c r="C247" s="2334" t="s">
        <v>3165</v>
      </c>
      <c r="D247" s="2337" t="s">
        <v>760</v>
      </c>
      <c r="E247" s="2349"/>
      <c r="F247" s="2327">
        <v>2672</v>
      </c>
      <c r="Q247" s="2333" t="s">
        <v>3419</v>
      </c>
    </row>
    <row r="248" spans="1:17" s="2334" customFormat="1" ht="15" hidden="1" customHeight="1" x14ac:dyDescent="0.2">
      <c r="A248" s="2333" t="s">
        <v>2835</v>
      </c>
      <c r="B248" s="2336" t="s">
        <v>1672</v>
      </c>
      <c r="C248" s="2333" t="s">
        <v>3437</v>
      </c>
      <c r="D248" s="2337" t="s">
        <v>765</v>
      </c>
      <c r="E248" s="2334" t="s">
        <v>3437</v>
      </c>
      <c r="F248" s="2328"/>
      <c r="Q248" s="2333" t="s">
        <v>3419</v>
      </c>
    </row>
    <row r="249" spans="1:17" s="2334" customFormat="1" ht="12.75" hidden="1" customHeight="1" x14ac:dyDescent="0.2">
      <c r="A249" s="2334" t="s">
        <v>2835</v>
      </c>
      <c r="B249" s="2335" t="s">
        <v>1673</v>
      </c>
      <c r="C249" s="2334" t="s">
        <v>3222</v>
      </c>
      <c r="D249" s="2337" t="s">
        <v>766</v>
      </c>
      <c r="E249" s="2349"/>
      <c r="F249" s="2327">
        <v>2790</v>
      </c>
      <c r="Q249" s="2333" t="s">
        <v>3419</v>
      </c>
    </row>
    <row r="250" spans="1:17" s="2334" customFormat="1" ht="25.5" hidden="1" x14ac:dyDescent="0.2">
      <c r="A250" s="2334" t="s">
        <v>2832</v>
      </c>
      <c r="B250" s="2335" t="s">
        <v>1675</v>
      </c>
      <c r="C250" s="2334" t="s">
        <v>2902</v>
      </c>
      <c r="D250" s="2337" t="s">
        <v>768</v>
      </c>
      <c r="E250" s="2349"/>
      <c r="F250" s="2327">
        <v>1285</v>
      </c>
      <c r="Q250" s="2333" t="s">
        <v>3419</v>
      </c>
    </row>
    <row r="251" spans="1:17" s="2334" customFormat="1" ht="12.75" hidden="1" customHeight="1" x14ac:dyDescent="0.2">
      <c r="A251" s="2333" t="s">
        <v>3424</v>
      </c>
      <c r="B251" s="2336" t="s">
        <v>1676</v>
      </c>
      <c r="C251" s="2333" t="s">
        <v>3438</v>
      </c>
      <c r="D251" s="2337" t="s">
        <v>769</v>
      </c>
      <c r="E251" s="2349" t="s">
        <v>3438</v>
      </c>
      <c r="F251" s="2328"/>
      <c r="Q251" s="2333" t="s">
        <v>3419</v>
      </c>
    </row>
    <row r="252" spans="1:17" s="2334" customFormat="1" ht="12.75" hidden="1" customHeight="1" x14ac:dyDescent="0.2">
      <c r="A252" s="2334" t="s">
        <v>2832</v>
      </c>
      <c r="B252" s="2335" t="s">
        <v>1678</v>
      </c>
      <c r="C252" s="14" t="s">
        <v>3051</v>
      </c>
      <c r="D252" s="2337" t="s">
        <v>771</v>
      </c>
      <c r="E252" s="2349" t="s">
        <v>3502</v>
      </c>
      <c r="F252" s="2327">
        <v>303178.71999999997</v>
      </c>
      <c r="G252" s="2369">
        <v>60</v>
      </c>
      <c r="H252" s="2370">
        <v>41975</v>
      </c>
      <c r="I252" s="2370">
        <v>43435</v>
      </c>
      <c r="J252" s="2369" t="s">
        <v>18</v>
      </c>
      <c r="K252" s="2369" t="s">
        <v>18</v>
      </c>
      <c r="L252" s="2369" t="s">
        <v>18</v>
      </c>
      <c r="M252" s="2369" t="s">
        <v>18</v>
      </c>
      <c r="N252" s="2334" t="s">
        <v>3268</v>
      </c>
      <c r="O252" s="2334" t="s">
        <v>2337</v>
      </c>
      <c r="P252" s="2334" t="s">
        <v>2832</v>
      </c>
      <c r="Q252" s="2333" t="s">
        <v>3418</v>
      </c>
    </row>
    <row r="253" spans="1:17" s="2334" customFormat="1" ht="25.5" hidden="1" customHeight="1" x14ac:dyDescent="0.2">
      <c r="A253" s="2333" t="s">
        <v>3424</v>
      </c>
      <c r="B253" s="2336" t="s">
        <v>1681</v>
      </c>
      <c r="C253" s="2333" t="s">
        <v>3438</v>
      </c>
      <c r="D253" s="2337" t="s">
        <v>774</v>
      </c>
      <c r="E253" s="2349" t="s">
        <v>3438</v>
      </c>
      <c r="F253" s="2328"/>
      <c r="Q253" s="2333" t="s">
        <v>3419</v>
      </c>
    </row>
    <row r="254" spans="1:17" s="2334" customFormat="1" ht="12.75" hidden="1" customHeight="1" x14ac:dyDescent="0.2">
      <c r="A254" s="2334" t="s">
        <v>2832</v>
      </c>
      <c r="B254" s="2335" t="s">
        <v>1683</v>
      </c>
      <c r="C254" s="2334" t="s">
        <v>3114</v>
      </c>
      <c r="D254" s="2337" t="s">
        <v>776</v>
      </c>
      <c r="E254" s="2349" t="s">
        <v>3352</v>
      </c>
      <c r="F254" s="2327">
        <v>86</v>
      </c>
      <c r="G254" s="2335" t="s">
        <v>18</v>
      </c>
      <c r="H254" s="2335" t="s">
        <v>18</v>
      </c>
      <c r="I254" s="2335" t="s">
        <v>18</v>
      </c>
      <c r="J254" s="2335" t="s">
        <v>18</v>
      </c>
      <c r="K254" s="2335" t="s">
        <v>18</v>
      </c>
      <c r="L254" s="2335" t="s">
        <v>18</v>
      </c>
      <c r="M254" s="2335" t="s">
        <v>18</v>
      </c>
      <c r="N254" s="2334" t="s">
        <v>15</v>
      </c>
      <c r="O254" s="2334" t="s">
        <v>3287</v>
      </c>
      <c r="P254" s="2334" t="s">
        <v>2832</v>
      </c>
      <c r="Q254" s="2333" t="s">
        <v>3419</v>
      </c>
    </row>
    <row r="255" spans="1:17" s="2334" customFormat="1" ht="12.75" hidden="1" customHeight="1" x14ac:dyDescent="0.2">
      <c r="A255" s="2333" t="s">
        <v>2832</v>
      </c>
      <c r="B255" s="2336" t="s">
        <v>1686</v>
      </c>
      <c r="C255" s="2333" t="s">
        <v>3439</v>
      </c>
      <c r="D255" s="2337" t="s">
        <v>779</v>
      </c>
      <c r="E255" s="2349"/>
      <c r="F255" s="2328"/>
      <c r="Q255" s="2333" t="s">
        <v>3418</v>
      </c>
    </row>
    <row r="256" spans="1:17" s="2334" customFormat="1" ht="25.5" hidden="1" customHeight="1" x14ac:dyDescent="0.2">
      <c r="A256" s="2333" t="s">
        <v>2345</v>
      </c>
      <c r="B256" s="2336" t="s">
        <v>1688</v>
      </c>
      <c r="C256" s="2333" t="s">
        <v>3440</v>
      </c>
      <c r="D256" s="2337" t="s">
        <v>781</v>
      </c>
      <c r="E256" s="2349"/>
      <c r="F256" s="2328" t="s">
        <v>320</v>
      </c>
      <c r="Q256" s="2333" t="s">
        <v>3419</v>
      </c>
    </row>
    <row r="257" spans="1:17" s="2334" customFormat="1" ht="25.5" hidden="1" x14ac:dyDescent="0.2">
      <c r="A257" s="2334" t="s">
        <v>2832</v>
      </c>
      <c r="B257" s="2335" t="s">
        <v>1690</v>
      </c>
      <c r="C257" s="2334" t="s">
        <v>2838</v>
      </c>
      <c r="D257" s="2337" t="s">
        <v>783</v>
      </c>
      <c r="E257" s="2349"/>
      <c r="F257" s="2327">
        <v>259</v>
      </c>
      <c r="Q257" s="2333" t="s">
        <v>3419</v>
      </c>
    </row>
    <row r="258" spans="1:17" s="2334" customFormat="1" ht="25.5" x14ac:dyDescent="0.2">
      <c r="A258" s="2333" t="s">
        <v>55</v>
      </c>
      <c r="B258" s="2336" t="s">
        <v>1691</v>
      </c>
      <c r="C258" s="2334" t="s">
        <v>2333</v>
      </c>
      <c r="D258" s="2337" t="s">
        <v>784</v>
      </c>
      <c r="E258" s="2349" t="s">
        <v>3274</v>
      </c>
      <c r="F258" s="2327">
        <v>14999</v>
      </c>
      <c r="G258" s="2366">
        <v>12</v>
      </c>
      <c r="H258" s="2375">
        <v>42461</v>
      </c>
      <c r="I258" s="2375">
        <v>42825</v>
      </c>
      <c r="J258" s="2375">
        <v>43008</v>
      </c>
      <c r="K258" s="2366" t="s">
        <v>2336</v>
      </c>
      <c r="L258" s="2366" t="s">
        <v>87</v>
      </c>
      <c r="M258" s="2375">
        <v>43190</v>
      </c>
      <c r="N258" s="2334" t="s">
        <v>15</v>
      </c>
      <c r="O258" s="2334" t="s">
        <v>2337</v>
      </c>
      <c r="P258" s="2334" t="s">
        <v>3259</v>
      </c>
      <c r="Q258" s="2333" t="s">
        <v>3419</v>
      </c>
    </row>
    <row r="259" spans="1:17" s="2334" customFormat="1" ht="12.75" hidden="1" customHeight="1" x14ac:dyDescent="0.2">
      <c r="A259" s="2334" t="s">
        <v>2524</v>
      </c>
      <c r="B259" s="2335" t="s">
        <v>2711</v>
      </c>
      <c r="C259" s="2334" t="s">
        <v>2528</v>
      </c>
      <c r="D259" s="2337" t="s">
        <v>785</v>
      </c>
      <c r="E259" s="2349"/>
      <c r="F259" s="2327">
        <v>1331</v>
      </c>
      <c r="Q259" s="2333" t="s">
        <v>3419</v>
      </c>
    </row>
    <row r="260" spans="1:17" s="2334" customFormat="1" ht="12.75" hidden="1" customHeight="1" x14ac:dyDescent="0.2">
      <c r="A260" s="2334" t="s">
        <v>2372</v>
      </c>
      <c r="B260" s="2335" t="s">
        <v>2712</v>
      </c>
      <c r="C260" s="2334" t="s">
        <v>2710</v>
      </c>
      <c r="D260" s="2337" t="s">
        <v>785</v>
      </c>
      <c r="E260" s="2334" t="s">
        <v>2710</v>
      </c>
      <c r="F260" s="2327">
        <v>597.52</v>
      </c>
      <c r="G260" s="2334" t="s">
        <v>18</v>
      </c>
      <c r="H260" s="2334" t="s">
        <v>18</v>
      </c>
      <c r="I260" s="2334" t="s">
        <v>18</v>
      </c>
      <c r="J260" s="2334" t="s">
        <v>18</v>
      </c>
      <c r="K260" s="2334" t="s">
        <v>18</v>
      </c>
      <c r="L260" s="2334" t="s">
        <v>18</v>
      </c>
      <c r="M260" s="2334" t="s">
        <v>18</v>
      </c>
      <c r="N260" s="2334" t="s">
        <v>15</v>
      </c>
      <c r="O260" s="2334" t="s">
        <v>3287</v>
      </c>
      <c r="P260" s="2334" t="s">
        <v>3260</v>
      </c>
      <c r="Q260" s="2333" t="s">
        <v>3419</v>
      </c>
    </row>
    <row r="261" spans="1:17" s="2334" customFormat="1" ht="25.5" customHeight="1" x14ac:dyDescent="0.2">
      <c r="A261" s="2334" t="s">
        <v>2835</v>
      </c>
      <c r="B261" s="2335" t="s">
        <v>1693</v>
      </c>
      <c r="C261" s="14" t="s">
        <v>2900</v>
      </c>
      <c r="D261" s="2340" t="s">
        <v>786</v>
      </c>
      <c r="E261" s="2349" t="s">
        <v>3372</v>
      </c>
      <c r="F261" s="2327">
        <v>73497</v>
      </c>
      <c r="G261" s="2366">
        <f>15*12</f>
        <v>180</v>
      </c>
      <c r="H261" s="2367">
        <v>39661</v>
      </c>
      <c r="I261" s="2367">
        <v>45076</v>
      </c>
      <c r="J261" s="2367">
        <v>42762</v>
      </c>
      <c r="K261" s="2366" t="s">
        <v>2332</v>
      </c>
      <c r="L261" s="2366" t="s">
        <v>3403</v>
      </c>
      <c r="M261" s="2367">
        <v>46172</v>
      </c>
      <c r="N261" s="2334" t="s">
        <v>3268</v>
      </c>
      <c r="O261" s="2334" t="s">
        <v>3265</v>
      </c>
      <c r="P261" s="2334" t="s">
        <v>3257</v>
      </c>
      <c r="Q261" s="2333" t="s">
        <v>3418</v>
      </c>
    </row>
    <row r="262" spans="1:17" s="2334" customFormat="1" ht="25.5" hidden="1" customHeight="1" x14ac:dyDescent="0.2">
      <c r="A262" s="2334" t="s">
        <v>2835</v>
      </c>
      <c r="B262" s="2335" t="s">
        <v>1693</v>
      </c>
      <c r="C262" s="14" t="s">
        <v>2900</v>
      </c>
      <c r="D262" s="2340" t="s">
        <v>786</v>
      </c>
      <c r="E262" s="2349" t="s">
        <v>3413</v>
      </c>
      <c r="F262" s="2327">
        <v>0</v>
      </c>
      <c r="G262" s="2335" t="s">
        <v>18</v>
      </c>
      <c r="H262" s="2335" t="s">
        <v>18</v>
      </c>
      <c r="I262" s="2335" t="s">
        <v>18</v>
      </c>
      <c r="J262" s="2335" t="s">
        <v>18</v>
      </c>
      <c r="K262" s="2335" t="s">
        <v>18</v>
      </c>
      <c r="L262" s="2335" t="s">
        <v>18</v>
      </c>
      <c r="M262" s="2335" t="s">
        <v>18</v>
      </c>
      <c r="N262" s="2334" t="s">
        <v>3268</v>
      </c>
      <c r="O262" s="2334" t="s">
        <v>3273</v>
      </c>
      <c r="P262" s="2334" t="s">
        <v>3257</v>
      </c>
      <c r="Q262" s="2333" t="s">
        <v>3418</v>
      </c>
    </row>
    <row r="263" spans="1:17" s="2334" customFormat="1" ht="25.5" hidden="1" customHeight="1" x14ac:dyDescent="0.2">
      <c r="A263" s="2334" t="s">
        <v>2524</v>
      </c>
      <c r="B263" s="2335" t="s">
        <v>2577</v>
      </c>
      <c r="C263" s="2334" t="s">
        <v>2548</v>
      </c>
      <c r="D263" s="2337" t="s">
        <v>787</v>
      </c>
      <c r="E263" s="2349"/>
      <c r="F263" s="2327">
        <v>779</v>
      </c>
      <c r="Q263" s="2333" t="s">
        <v>3419</v>
      </c>
    </row>
    <row r="264" spans="1:17" s="2334" customFormat="1" ht="25.5" hidden="1" customHeight="1" x14ac:dyDescent="0.2">
      <c r="A264" s="2334" t="s">
        <v>2564</v>
      </c>
      <c r="B264" s="2335" t="s">
        <v>2578</v>
      </c>
      <c r="C264" s="2334" t="s">
        <v>2576</v>
      </c>
      <c r="D264" s="2337" t="s">
        <v>787</v>
      </c>
      <c r="E264" s="2349" t="s">
        <v>3486</v>
      </c>
      <c r="F264" s="2327">
        <v>58</v>
      </c>
      <c r="G264" s="2334" t="s">
        <v>18</v>
      </c>
      <c r="H264" s="2334" t="s">
        <v>18</v>
      </c>
      <c r="I264" s="2334" t="s">
        <v>18</v>
      </c>
      <c r="J264" s="2334" t="s">
        <v>18</v>
      </c>
      <c r="K264" s="2334" t="s">
        <v>18</v>
      </c>
      <c r="L264" s="2334" t="s">
        <v>18</v>
      </c>
      <c r="M264" s="2334" t="s">
        <v>18</v>
      </c>
      <c r="N264" s="2334" t="s">
        <v>15</v>
      </c>
      <c r="O264" s="2334" t="s">
        <v>3287</v>
      </c>
      <c r="P264" s="2334" t="s">
        <v>3260</v>
      </c>
      <c r="Q264" s="2333" t="s">
        <v>3419</v>
      </c>
    </row>
    <row r="265" spans="1:17" s="2334" customFormat="1" ht="25.5" customHeight="1" x14ac:dyDescent="0.2">
      <c r="A265" s="2334" t="s">
        <v>2835</v>
      </c>
      <c r="B265" s="2335" t="s">
        <v>3581</v>
      </c>
      <c r="C265" s="2334" t="s">
        <v>3580</v>
      </c>
      <c r="D265" s="2340" t="s">
        <v>786</v>
      </c>
      <c r="E265" s="2349" t="s">
        <v>3579</v>
      </c>
      <c r="F265" s="2327">
        <v>29383.200000000001</v>
      </c>
      <c r="G265" s="2366">
        <v>770</v>
      </c>
      <c r="H265" s="2348">
        <v>43193</v>
      </c>
      <c r="I265" s="2348">
        <v>43559</v>
      </c>
      <c r="J265" s="2366" t="s">
        <v>18</v>
      </c>
      <c r="K265" s="2366" t="s">
        <v>18</v>
      </c>
      <c r="L265" s="2366" t="s">
        <v>18</v>
      </c>
      <c r="M265" s="2366" t="s">
        <v>18</v>
      </c>
      <c r="N265" s="2334" t="s">
        <v>3268</v>
      </c>
      <c r="O265" s="2334" t="s">
        <v>3265</v>
      </c>
      <c r="P265" s="2334" t="s">
        <v>3257</v>
      </c>
      <c r="Q265" s="2333" t="s">
        <v>3418</v>
      </c>
    </row>
    <row r="266" spans="1:17" s="2334" customFormat="1" ht="25.5" customHeight="1" x14ac:dyDescent="0.2">
      <c r="A266" s="2334" t="s">
        <v>2835</v>
      </c>
      <c r="B266" s="2334">
        <v>35284</v>
      </c>
      <c r="C266" s="2334" t="s">
        <v>3586</v>
      </c>
      <c r="D266" s="2340" t="s">
        <v>728</v>
      </c>
      <c r="E266" s="2349" t="s">
        <v>3587</v>
      </c>
      <c r="F266" s="2341">
        <v>24950</v>
      </c>
      <c r="G266" s="2369">
        <v>1000</v>
      </c>
      <c r="H266" s="2370">
        <v>42776</v>
      </c>
      <c r="I266" s="2370">
        <v>43142</v>
      </c>
      <c r="J266" s="2369" t="s">
        <v>18</v>
      </c>
      <c r="K266" s="2369" t="s">
        <v>18</v>
      </c>
      <c r="L266" s="2369" t="s">
        <v>18</v>
      </c>
      <c r="M266" s="2369" t="s">
        <v>18</v>
      </c>
      <c r="N266" s="2334" t="s">
        <v>15</v>
      </c>
      <c r="O266" s="2334" t="s">
        <v>3263</v>
      </c>
      <c r="P266" s="2334" t="s">
        <v>3257</v>
      </c>
      <c r="Q266" s="2333" t="s">
        <v>3418</v>
      </c>
    </row>
    <row r="267" spans="1:17" s="2334" customFormat="1" ht="12.75" customHeight="1" x14ac:dyDescent="0.2">
      <c r="A267" s="2334" t="s">
        <v>2345</v>
      </c>
      <c r="B267" s="2335" t="s">
        <v>2452</v>
      </c>
      <c r="C267" s="132" t="s">
        <v>2455</v>
      </c>
      <c r="D267" s="2340" t="s">
        <v>789</v>
      </c>
      <c r="E267" s="2349" t="s">
        <v>3320</v>
      </c>
      <c r="F267" s="2330">
        <v>11475</v>
      </c>
      <c r="G267" s="2366">
        <v>12</v>
      </c>
      <c r="H267" s="2367">
        <v>42640</v>
      </c>
      <c r="I267" s="2367">
        <v>43004</v>
      </c>
      <c r="J267" s="2366" t="s">
        <v>18</v>
      </c>
      <c r="K267" s="2366" t="s">
        <v>18</v>
      </c>
      <c r="L267" s="2366" t="s">
        <v>18</v>
      </c>
      <c r="M267" s="2366" t="s">
        <v>18</v>
      </c>
      <c r="N267" s="2334" t="s">
        <v>15</v>
      </c>
      <c r="O267" s="2334" t="s">
        <v>3287</v>
      </c>
      <c r="P267" s="2334" t="s">
        <v>3259</v>
      </c>
      <c r="Q267" s="2333" t="s">
        <v>3418</v>
      </c>
    </row>
    <row r="268" spans="1:17" s="2334" customFormat="1" ht="12.75" customHeight="1" x14ac:dyDescent="0.2">
      <c r="A268" s="2334" t="s">
        <v>2345</v>
      </c>
      <c r="B268" s="2335" t="s">
        <v>2453</v>
      </c>
      <c r="C268" s="132" t="s">
        <v>2456</v>
      </c>
      <c r="D268" s="2340" t="s">
        <v>789</v>
      </c>
      <c r="E268" s="2349" t="s">
        <v>3321</v>
      </c>
      <c r="F268" s="2330">
        <v>12000</v>
      </c>
      <c r="G268" s="2366">
        <v>12</v>
      </c>
      <c r="H268" s="2367">
        <v>42640</v>
      </c>
      <c r="I268" s="2367">
        <v>43004</v>
      </c>
      <c r="J268" s="2366" t="s">
        <v>18</v>
      </c>
      <c r="K268" s="2366" t="s">
        <v>18</v>
      </c>
      <c r="L268" s="2366" t="s">
        <v>18</v>
      </c>
      <c r="M268" s="2366" t="s">
        <v>18</v>
      </c>
      <c r="N268" s="2334" t="s">
        <v>15</v>
      </c>
      <c r="O268" s="2334" t="s">
        <v>3287</v>
      </c>
      <c r="P268" s="2334" t="s">
        <v>3259</v>
      </c>
      <c r="Q268" s="2333" t="s">
        <v>3418</v>
      </c>
    </row>
    <row r="269" spans="1:17" s="2334" customFormat="1" ht="12.75" customHeight="1" x14ac:dyDescent="0.2">
      <c r="A269" s="2334" t="s">
        <v>2345</v>
      </c>
      <c r="B269" s="2335" t="s">
        <v>2454</v>
      </c>
      <c r="C269" s="132" t="s">
        <v>2457</v>
      </c>
      <c r="D269" s="2340" t="s">
        <v>789</v>
      </c>
      <c r="E269" s="2349" t="s">
        <v>3322</v>
      </c>
      <c r="F269" s="2330">
        <v>5183</v>
      </c>
      <c r="G269" s="2366">
        <v>12</v>
      </c>
      <c r="H269" s="2367">
        <v>42552</v>
      </c>
      <c r="I269" s="2366" t="s">
        <v>3323</v>
      </c>
      <c r="J269" s="2366" t="s">
        <v>18</v>
      </c>
      <c r="K269" s="2366" t="s">
        <v>18</v>
      </c>
      <c r="L269" s="2366" t="s">
        <v>18</v>
      </c>
      <c r="M269" s="2366" t="s">
        <v>18</v>
      </c>
      <c r="N269" s="2334" t="s">
        <v>15</v>
      </c>
      <c r="O269" s="2334" t="s">
        <v>3287</v>
      </c>
      <c r="P269" s="2334" t="s">
        <v>3259</v>
      </c>
      <c r="Q269" s="2333" t="s">
        <v>3418</v>
      </c>
    </row>
    <row r="270" spans="1:17" s="2334" customFormat="1" ht="25.5" customHeight="1" x14ac:dyDescent="0.2">
      <c r="A270" s="2334" t="s">
        <v>2832</v>
      </c>
      <c r="B270" s="2335" t="s">
        <v>1700</v>
      </c>
      <c r="C270" s="14" t="s">
        <v>2869</v>
      </c>
      <c r="D270" s="2337" t="s">
        <v>793</v>
      </c>
      <c r="E270" s="2349" t="s">
        <v>3359</v>
      </c>
      <c r="F270" s="2327">
        <v>15741</v>
      </c>
      <c r="G270" s="2366">
        <v>60</v>
      </c>
      <c r="H270" s="2367">
        <v>42654</v>
      </c>
      <c r="I270" s="2367">
        <v>44114</v>
      </c>
      <c r="J270" s="2369" t="s">
        <v>18</v>
      </c>
      <c r="K270" s="2369" t="s">
        <v>18</v>
      </c>
      <c r="L270" s="2369" t="s">
        <v>18</v>
      </c>
      <c r="M270" s="2369" t="s">
        <v>18</v>
      </c>
      <c r="N270" s="2334" t="s">
        <v>3268</v>
      </c>
      <c r="O270" s="2334" t="s">
        <v>3265</v>
      </c>
      <c r="P270" s="2334" t="s">
        <v>2832</v>
      </c>
      <c r="Q270" s="2333" t="s">
        <v>3419</v>
      </c>
    </row>
    <row r="271" spans="1:17" s="2334" customFormat="1" ht="25.5" customHeight="1" x14ac:dyDescent="0.2">
      <c r="A271" s="2334" t="s">
        <v>2832</v>
      </c>
      <c r="B271" s="2335" t="s">
        <v>1703</v>
      </c>
      <c r="C271" s="14" t="s">
        <v>3204</v>
      </c>
      <c r="D271" s="2337" t="s">
        <v>796</v>
      </c>
      <c r="E271" s="2349" t="s">
        <v>3360</v>
      </c>
      <c r="F271" s="2327">
        <v>6252</v>
      </c>
      <c r="G271" s="2369" t="s">
        <v>18</v>
      </c>
      <c r="H271" s="2369" t="s">
        <v>18</v>
      </c>
      <c r="I271" s="2369" t="s">
        <v>18</v>
      </c>
      <c r="J271" s="2369" t="s">
        <v>18</v>
      </c>
      <c r="K271" s="2369" t="s">
        <v>18</v>
      </c>
      <c r="L271" s="2369" t="s">
        <v>18</v>
      </c>
      <c r="M271" s="2369" t="s">
        <v>18</v>
      </c>
      <c r="N271" s="2334" t="s">
        <v>15</v>
      </c>
      <c r="O271" s="2334" t="s">
        <v>3287</v>
      </c>
      <c r="P271" s="2334" t="s">
        <v>2832</v>
      </c>
      <c r="Q271" s="2333" t="s">
        <v>3419</v>
      </c>
    </row>
    <row r="272" spans="1:17" s="2334" customFormat="1" ht="12.75" customHeight="1" x14ac:dyDescent="0.2">
      <c r="A272" s="2334" t="s">
        <v>2372</v>
      </c>
      <c r="B272" s="2335" t="s">
        <v>1707</v>
      </c>
      <c r="C272" s="2334" t="s">
        <v>2715</v>
      </c>
      <c r="D272" s="2337" t="s">
        <v>800</v>
      </c>
      <c r="E272" s="2349" t="s">
        <v>3335</v>
      </c>
      <c r="F272" s="2327">
        <v>20975</v>
      </c>
      <c r="G272" s="2369" t="s">
        <v>18</v>
      </c>
      <c r="H272" s="2368" t="s">
        <v>18</v>
      </c>
      <c r="I272" s="2371" t="s">
        <v>18</v>
      </c>
      <c r="J272" s="2371" t="s">
        <v>18</v>
      </c>
      <c r="K272" s="2371" t="s">
        <v>18</v>
      </c>
      <c r="L272" s="2371" t="s">
        <v>18</v>
      </c>
      <c r="M272" s="2371" t="s">
        <v>18</v>
      </c>
      <c r="N272" s="2334" t="s">
        <v>15</v>
      </c>
      <c r="O272" s="2334" t="s">
        <v>2337</v>
      </c>
      <c r="P272" s="2334" t="s">
        <v>3260</v>
      </c>
      <c r="Q272" s="2333" t="s">
        <v>3418</v>
      </c>
    </row>
    <row r="273" spans="1:17" s="2334" customFormat="1" ht="25.5" hidden="1" customHeight="1" x14ac:dyDescent="0.2">
      <c r="A273" s="2334" t="s">
        <v>2832</v>
      </c>
      <c r="B273" s="2335" t="s">
        <v>1709</v>
      </c>
      <c r="C273" s="2334" t="s">
        <v>2833</v>
      </c>
      <c r="D273" s="2337" t="s">
        <v>802</v>
      </c>
      <c r="E273" s="2349"/>
      <c r="F273" s="2328">
        <v>3789</v>
      </c>
      <c r="Q273" s="2333" t="s">
        <v>3419</v>
      </c>
    </row>
    <row r="274" spans="1:17" s="2334" customFormat="1" ht="25.5" hidden="1" customHeight="1" x14ac:dyDescent="0.2">
      <c r="A274" s="2333" t="s">
        <v>2345</v>
      </c>
      <c r="B274" s="2336" t="s">
        <v>1710</v>
      </c>
      <c r="C274" s="2333" t="s">
        <v>3441</v>
      </c>
      <c r="D274" s="2337" t="s">
        <v>803</v>
      </c>
      <c r="E274" s="2349"/>
      <c r="F274" s="2328"/>
      <c r="Q274" s="2333" t="s">
        <v>3419</v>
      </c>
    </row>
    <row r="275" spans="1:17" s="2334" customFormat="1" ht="25.5" hidden="1" customHeight="1" x14ac:dyDescent="0.2">
      <c r="A275" s="2334" t="s">
        <v>2372</v>
      </c>
      <c r="B275" s="2335" t="s">
        <v>1718</v>
      </c>
      <c r="C275" s="2334" t="s">
        <v>2717</v>
      </c>
      <c r="D275" s="2337" t="s">
        <v>811</v>
      </c>
      <c r="E275" s="2334" t="s">
        <v>2717</v>
      </c>
      <c r="F275" s="2327">
        <v>1420</v>
      </c>
      <c r="G275" s="2334" t="s">
        <v>18</v>
      </c>
      <c r="H275" s="2334" t="s">
        <v>18</v>
      </c>
      <c r="I275" s="2334" t="s">
        <v>18</v>
      </c>
      <c r="J275" s="2334" t="s">
        <v>18</v>
      </c>
      <c r="K275" s="2334" t="s">
        <v>18</v>
      </c>
      <c r="L275" s="2334" t="s">
        <v>18</v>
      </c>
      <c r="M275" s="2334" t="s">
        <v>18</v>
      </c>
      <c r="N275" s="2334" t="s">
        <v>15</v>
      </c>
      <c r="O275" s="2334" t="s">
        <v>3287</v>
      </c>
      <c r="P275" s="2334" t="s">
        <v>3260</v>
      </c>
      <c r="Q275" s="2333" t="s">
        <v>3419</v>
      </c>
    </row>
    <row r="276" spans="1:17" s="2334" customFormat="1" ht="12.75" hidden="1" customHeight="1" x14ac:dyDescent="0.2">
      <c r="A276" s="2334" t="s">
        <v>2524</v>
      </c>
      <c r="B276" s="2335" t="s">
        <v>1719</v>
      </c>
      <c r="C276" s="2334" t="s">
        <v>2533</v>
      </c>
      <c r="D276" s="2337" t="s">
        <v>812</v>
      </c>
      <c r="E276" s="2349"/>
      <c r="F276" s="2327">
        <v>155</v>
      </c>
      <c r="Q276" s="2333" t="s">
        <v>3419</v>
      </c>
    </row>
    <row r="277" spans="1:17" s="2334" customFormat="1" ht="12.75" hidden="1" customHeight="1" x14ac:dyDescent="0.2">
      <c r="A277" s="2334" t="s">
        <v>2832</v>
      </c>
      <c r="B277" s="2335" t="s">
        <v>1720</v>
      </c>
      <c r="C277" s="2334" t="s">
        <v>2865</v>
      </c>
      <c r="D277" s="2337" t="s">
        <v>813</v>
      </c>
      <c r="E277" s="2349"/>
      <c r="F277" s="2327">
        <v>4778</v>
      </c>
      <c r="Q277" s="2333" t="s">
        <v>3419</v>
      </c>
    </row>
    <row r="278" spans="1:17" s="2334" customFormat="1" ht="25.5" hidden="1" customHeight="1" x14ac:dyDescent="0.2">
      <c r="A278" s="2334" t="s">
        <v>2372</v>
      </c>
      <c r="B278" s="2335" t="s">
        <v>1721</v>
      </c>
      <c r="C278" s="2334" t="s">
        <v>2718</v>
      </c>
      <c r="D278" s="2337" t="s">
        <v>814</v>
      </c>
      <c r="E278" s="2334" t="s">
        <v>2718</v>
      </c>
      <c r="F278" s="2327">
        <v>2048</v>
      </c>
      <c r="G278" s="2334" t="s">
        <v>18</v>
      </c>
      <c r="H278" s="2334" t="s">
        <v>18</v>
      </c>
      <c r="I278" s="2334" t="s">
        <v>18</v>
      </c>
      <c r="J278" s="2334" t="s">
        <v>18</v>
      </c>
      <c r="K278" s="2334" t="s">
        <v>18</v>
      </c>
      <c r="L278" s="2334" t="s">
        <v>18</v>
      </c>
      <c r="M278" s="2334" t="s">
        <v>18</v>
      </c>
      <c r="N278" s="2334" t="s">
        <v>15</v>
      </c>
      <c r="O278" s="2334" t="s">
        <v>3287</v>
      </c>
      <c r="P278" s="2334" t="s">
        <v>3260</v>
      </c>
      <c r="Q278" s="2333" t="s">
        <v>3419</v>
      </c>
    </row>
    <row r="279" spans="1:17" s="2334" customFormat="1" ht="12.75" hidden="1" customHeight="1" x14ac:dyDescent="0.2">
      <c r="A279" s="2334" t="s">
        <v>2835</v>
      </c>
      <c r="B279" s="2335" t="s">
        <v>3243</v>
      </c>
      <c r="C279" s="2334" t="s">
        <v>2925</v>
      </c>
      <c r="D279" s="2337" t="s">
        <v>815</v>
      </c>
      <c r="E279" s="2349"/>
      <c r="F279" s="2327">
        <v>210</v>
      </c>
      <c r="Q279" s="2333" t="s">
        <v>3419</v>
      </c>
    </row>
    <row r="280" spans="1:17" s="2334" customFormat="1" ht="12.75" hidden="1" customHeight="1" x14ac:dyDescent="0.2">
      <c r="A280" s="2333" t="s">
        <v>2832</v>
      </c>
      <c r="B280" s="2336" t="s">
        <v>1725</v>
      </c>
      <c r="C280" s="2333" t="s">
        <v>3442</v>
      </c>
      <c r="D280" s="2337" t="s">
        <v>818</v>
      </c>
      <c r="E280" s="2349"/>
      <c r="F280" s="2328"/>
      <c r="Q280" s="2333" t="s">
        <v>3419</v>
      </c>
    </row>
    <row r="281" spans="1:17" s="2334" customFormat="1" ht="12.75" hidden="1" customHeight="1" x14ac:dyDescent="0.2">
      <c r="A281" s="2333" t="s">
        <v>2832</v>
      </c>
      <c r="B281" s="2336" t="s">
        <v>1726</v>
      </c>
      <c r="C281" s="2333" t="s">
        <v>3442</v>
      </c>
      <c r="D281" s="2337" t="s">
        <v>819</v>
      </c>
      <c r="E281" s="2349"/>
      <c r="F281" s="2328"/>
      <c r="Q281" s="2333" t="s">
        <v>3419</v>
      </c>
    </row>
    <row r="282" spans="1:17" s="2334" customFormat="1" ht="30" customHeight="1" x14ac:dyDescent="0.2">
      <c r="A282" s="2334" t="s">
        <v>2835</v>
      </c>
      <c r="B282" s="2335" t="s">
        <v>3588</v>
      </c>
      <c r="C282" s="2387" t="s">
        <v>3589</v>
      </c>
      <c r="D282" s="2388" t="s">
        <v>3590</v>
      </c>
      <c r="E282" s="2349" t="s">
        <v>3373</v>
      </c>
      <c r="F282" s="2327">
        <v>78500</v>
      </c>
      <c r="G282" s="2377">
        <f>12*4</f>
        <v>48</v>
      </c>
      <c r="H282" s="2373">
        <v>43101</v>
      </c>
      <c r="I282" s="2373">
        <v>44561</v>
      </c>
      <c r="J282" s="2373">
        <v>43831</v>
      </c>
      <c r="K282" s="2368" t="s">
        <v>18</v>
      </c>
      <c r="L282" s="2368" t="s">
        <v>18</v>
      </c>
      <c r="M282" s="2368" t="s">
        <v>18</v>
      </c>
      <c r="N282" s="2334" t="s">
        <v>15</v>
      </c>
      <c r="O282" s="2334" t="s">
        <v>3265</v>
      </c>
      <c r="P282" s="2334" t="s">
        <v>3256</v>
      </c>
      <c r="Q282" s="2333" t="s">
        <v>3418</v>
      </c>
    </row>
    <row r="283" spans="1:17" s="2334" customFormat="1" ht="12.75" customHeight="1" x14ac:dyDescent="0.2">
      <c r="A283" s="2333" t="s">
        <v>2345</v>
      </c>
      <c r="B283" s="2336" t="s">
        <v>1729</v>
      </c>
      <c r="C283" s="2334" t="s">
        <v>2474</v>
      </c>
      <c r="D283" s="2337" t="s">
        <v>822</v>
      </c>
      <c r="E283" s="2349" t="s">
        <v>3325</v>
      </c>
      <c r="F283" s="2327">
        <v>7000</v>
      </c>
      <c r="G283" s="2366" t="s">
        <v>18</v>
      </c>
      <c r="H283" s="2366" t="s">
        <v>18</v>
      </c>
      <c r="I283" s="2366" t="s">
        <v>18</v>
      </c>
      <c r="J283" s="2366" t="s">
        <v>18</v>
      </c>
      <c r="K283" s="2366" t="s">
        <v>18</v>
      </c>
      <c r="L283" s="2366" t="s">
        <v>18</v>
      </c>
      <c r="M283" s="2366" t="s">
        <v>3602</v>
      </c>
      <c r="N283" s="2334" t="s">
        <v>15</v>
      </c>
      <c r="O283" s="2334" t="s">
        <v>2337</v>
      </c>
      <c r="P283" s="2334" t="s">
        <v>3259</v>
      </c>
      <c r="Q283" s="2333" t="s">
        <v>3419</v>
      </c>
    </row>
    <row r="284" spans="1:17" s="2334" customFormat="1" ht="15" hidden="1" customHeight="1" x14ac:dyDescent="0.2">
      <c r="A284" s="2333" t="s">
        <v>2346</v>
      </c>
      <c r="B284" s="2336" t="s">
        <v>1731</v>
      </c>
      <c r="C284" s="2333" t="s">
        <v>2348</v>
      </c>
      <c r="D284" s="2337" t="s">
        <v>824</v>
      </c>
      <c r="E284" s="2349" t="s">
        <v>3499</v>
      </c>
      <c r="F284" s="2328">
        <v>2050</v>
      </c>
      <c r="G284" s="2334" t="s">
        <v>18</v>
      </c>
      <c r="H284" s="2334" t="s">
        <v>18</v>
      </c>
      <c r="I284" s="2334" t="s">
        <v>18</v>
      </c>
      <c r="J284" s="2334" t="s">
        <v>18</v>
      </c>
      <c r="L284" s="2334" t="s">
        <v>18</v>
      </c>
      <c r="M284" s="2334" t="s">
        <v>18</v>
      </c>
      <c r="N284" s="2334" t="s">
        <v>15</v>
      </c>
      <c r="O284" s="2334" t="s">
        <v>3287</v>
      </c>
      <c r="P284" s="2334" t="s">
        <v>3260</v>
      </c>
      <c r="Q284" s="2333" t="s">
        <v>3419</v>
      </c>
    </row>
    <row r="285" spans="1:17" s="2334" customFormat="1" ht="12.75" hidden="1" customHeight="1" x14ac:dyDescent="0.2">
      <c r="A285" s="2334" t="s">
        <v>2832</v>
      </c>
      <c r="B285" s="2335" t="s">
        <v>1732</v>
      </c>
      <c r="C285" s="2334" t="s">
        <v>3110</v>
      </c>
      <c r="D285" s="2337" t="s">
        <v>825</v>
      </c>
      <c r="E285" s="2349"/>
      <c r="F285" s="2327">
        <v>265</v>
      </c>
      <c r="Q285" s="2333" t="s">
        <v>3419</v>
      </c>
    </row>
    <row r="286" spans="1:17" s="2334" customFormat="1" ht="12.75" hidden="1" customHeight="1" x14ac:dyDescent="0.2">
      <c r="A286" s="2334" t="s">
        <v>2832</v>
      </c>
      <c r="B286" s="2335" t="s">
        <v>1733</v>
      </c>
      <c r="C286" s="2334" t="s">
        <v>2906</v>
      </c>
      <c r="D286" s="2337" t="s">
        <v>826</v>
      </c>
      <c r="E286" s="2349"/>
      <c r="F286" s="2327">
        <v>1507</v>
      </c>
      <c r="Q286" s="2333" t="s">
        <v>3419</v>
      </c>
    </row>
    <row r="287" spans="1:17" s="2334" customFormat="1" ht="25.5" hidden="1" customHeight="1" x14ac:dyDescent="0.2">
      <c r="A287" s="2334" t="s">
        <v>2832</v>
      </c>
      <c r="B287" s="2335" t="s">
        <v>1734</v>
      </c>
      <c r="C287" s="2334" t="s">
        <v>3444</v>
      </c>
      <c r="D287" s="2337" t="s">
        <v>827</v>
      </c>
      <c r="E287" s="2349"/>
      <c r="F287" s="2327">
        <v>375</v>
      </c>
      <c r="Q287" s="2333" t="s">
        <v>3419</v>
      </c>
    </row>
    <row r="288" spans="1:17" s="2334" customFormat="1" ht="12.75" hidden="1" customHeight="1" x14ac:dyDescent="0.2">
      <c r="A288" s="2333" t="s">
        <v>2835</v>
      </c>
      <c r="B288" s="2336" t="s">
        <v>1735</v>
      </c>
      <c r="C288" s="2333" t="s">
        <v>3443</v>
      </c>
      <c r="D288" s="2337" t="s">
        <v>828</v>
      </c>
      <c r="E288" s="2349"/>
      <c r="F288" s="2328"/>
      <c r="Q288" s="2333" t="s">
        <v>3419</v>
      </c>
    </row>
    <row r="289" spans="1:17" s="2334" customFormat="1" ht="25.5" hidden="1" customHeight="1" x14ac:dyDescent="0.2">
      <c r="A289" s="2334" t="s">
        <v>2372</v>
      </c>
      <c r="B289" s="2335" t="s">
        <v>1739</v>
      </c>
      <c r="C289" s="2334" t="s">
        <v>2719</v>
      </c>
      <c r="D289" s="2337" t="s">
        <v>832</v>
      </c>
      <c r="E289" s="2334" t="s">
        <v>2719</v>
      </c>
      <c r="F289" s="2327">
        <v>500</v>
      </c>
      <c r="G289" s="2334" t="s">
        <v>18</v>
      </c>
      <c r="H289" s="2334" t="s">
        <v>18</v>
      </c>
      <c r="I289" s="2334" t="s">
        <v>18</v>
      </c>
      <c r="J289" s="2334" t="s">
        <v>18</v>
      </c>
      <c r="K289" s="2334" t="s">
        <v>18</v>
      </c>
      <c r="L289" s="2334" t="s">
        <v>18</v>
      </c>
      <c r="M289" s="2334" t="s">
        <v>18</v>
      </c>
      <c r="N289" s="2334" t="s">
        <v>15</v>
      </c>
      <c r="O289" s="2334" t="s">
        <v>3287</v>
      </c>
      <c r="P289" s="2334" t="s">
        <v>3260</v>
      </c>
      <c r="Q289" s="2333" t="s">
        <v>3419</v>
      </c>
    </row>
    <row r="290" spans="1:17" s="2334" customFormat="1" ht="12.75" hidden="1" customHeight="1" x14ac:dyDescent="0.2">
      <c r="A290" s="2334" t="s">
        <v>2835</v>
      </c>
      <c r="B290" s="2335" t="s">
        <v>1740</v>
      </c>
      <c r="C290" s="2334" t="s">
        <v>2882</v>
      </c>
      <c r="D290" s="2337" t="s">
        <v>833</v>
      </c>
      <c r="E290" s="2349"/>
      <c r="F290" s="2327">
        <v>982</v>
      </c>
      <c r="Q290" s="2333" t="s">
        <v>3419</v>
      </c>
    </row>
    <row r="291" spans="1:17" s="2334" customFormat="1" ht="12.75" hidden="1" customHeight="1" x14ac:dyDescent="0.2">
      <c r="A291" s="2334" t="s">
        <v>2835</v>
      </c>
      <c r="B291" s="2335" t="s">
        <v>1742</v>
      </c>
      <c r="C291" s="2334" t="s">
        <v>2993</v>
      </c>
      <c r="D291" s="2337" t="s">
        <v>835</v>
      </c>
      <c r="E291" s="2349"/>
      <c r="F291" s="2327">
        <v>256</v>
      </c>
      <c r="Q291" s="2333" t="s">
        <v>3419</v>
      </c>
    </row>
    <row r="292" spans="1:17" s="2334" customFormat="1" ht="25.5" hidden="1" customHeight="1" x14ac:dyDescent="0.2">
      <c r="A292" s="2334" t="s">
        <v>2832</v>
      </c>
      <c r="B292" s="2335" t="s">
        <v>1744</v>
      </c>
      <c r="C292" s="2334" t="s">
        <v>3010</v>
      </c>
      <c r="D292" s="2337" t="s">
        <v>837</v>
      </c>
      <c r="E292" s="2349"/>
      <c r="F292" s="2327">
        <v>2480</v>
      </c>
      <c r="Q292" s="2333" t="s">
        <v>3419</v>
      </c>
    </row>
    <row r="293" spans="1:17" s="2334" customFormat="1" ht="12.75" hidden="1" customHeight="1" x14ac:dyDescent="0.2">
      <c r="A293" s="2334" t="s">
        <v>2832</v>
      </c>
      <c r="B293" s="2335" t="s">
        <v>1745</v>
      </c>
      <c r="C293" s="2334" t="s">
        <v>3148</v>
      </c>
      <c r="D293" s="2337" t="s">
        <v>838</v>
      </c>
      <c r="E293" s="2349"/>
      <c r="F293" s="2327">
        <v>2003</v>
      </c>
      <c r="Q293" s="2333" t="s">
        <v>3419</v>
      </c>
    </row>
    <row r="294" spans="1:17" s="2334" customFormat="1" ht="12.75" customHeight="1" x14ac:dyDescent="0.2">
      <c r="A294" s="2334" t="s">
        <v>2835</v>
      </c>
      <c r="B294" s="2335" t="s">
        <v>1751</v>
      </c>
      <c r="C294" s="14" t="s">
        <v>3185</v>
      </c>
      <c r="D294" s="2337" t="s">
        <v>844</v>
      </c>
      <c r="E294" s="2349" t="s">
        <v>3374</v>
      </c>
      <c r="F294" s="2327">
        <v>42773.339999999989</v>
      </c>
      <c r="G294" s="2368" t="s">
        <v>18</v>
      </c>
      <c r="H294" s="2368" t="s">
        <v>18</v>
      </c>
      <c r="I294" s="2368" t="s">
        <v>18</v>
      </c>
      <c r="J294" s="2368" t="s">
        <v>18</v>
      </c>
      <c r="K294" s="2368" t="s">
        <v>18</v>
      </c>
      <c r="L294" s="2368" t="s">
        <v>18</v>
      </c>
      <c r="M294" s="2368" t="s">
        <v>18</v>
      </c>
      <c r="N294" s="2334" t="s">
        <v>15</v>
      </c>
      <c r="O294" s="2334" t="s">
        <v>3263</v>
      </c>
      <c r="P294" s="2334" t="s">
        <v>3256</v>
      </c>
      <c r="Q294" s="2333" t="s">
        <v>3418</v>
      </c>
    </row>
    <row r="295" spans="1:17" s="2334" customFormat="1" ht="25.5" hidden="1" customHeight="1" x14ac:dyDescent="0.2">
      <c r="A295" s="2334" t="s">
        <v>2372</v>
      </c>
      <c r="B295" s="2335" t="s">
        <v>1752</v>
      </c>
      <c r="C295" s="2334" t="s">
        <v>2720</v>
      </c>
      <c r="D295" s="2337" t="s">
        <v>845</v>
      </c>
      <c r="E295" s="2334" t="s">
        <v>2720</v>
      </c>
      <c r="F295" s="2327">
        <v>350</v>
      </c>
      <c r="G295" s="2334" t="s">
        <v>18</v>
      </c>
      <c r="H295" s="2334" t="s">
        <v>18</v>
      </c>
      <c r="I295" s="2334" t="s">
        <v>18</v>
      </c>
      <c r="J295" s="2334" t="s">
        <v>18</v>
      </c>
      <c r="K295" s="2334" t="s">
        <v>18</v>
      </c>
      <c r="L295" s="2334" t="s">
        <v>18</v>
      </c>
      <c r="M295" s="2334" t="s">
        <v>18</v>
      </c>
      <c r="N295" s="2334" t="s">
        <v>15</v>
      </c>
      <c r="O295" s="2334" t="s">
        <v>3287</v>
      </c>
      <c r="P295" s="2334" t="s">
        <v>3260</v>
      </c>
      <c r="Q295" s="2333" t="s">
        <v>3419</v>
      </c>
    </row>
    <row r="296" spans="1:17" s="2334" customFormat="1" ht="25.5" hidden="1" x14ac:dyDescent="0.2">
      <c r="A296" s="2333" t="s">
        <v>3424</v>
      </c>
      <c r="B296" s="2336" t="s">
        <v>1753</v>
      </c>
      <c r="C296" s="2333" t="s">
        <v>3445</v>
      </c>
      <c r="D296" s="2337" t="s">
        <v>846</v>
      </c>
      <c r="E296" s="2349"/>
      <c r="F296" s="2328"/>
      <c r="Q296" s="2333" t="s">
        <v>3419</v>
      </c>
    </row>
    <row r="297" spans="1:17" s="2334" customFormat="1" ht="25.5" hidden="1" customHeight="1" x14ac:dyDescent="0.2">
      <c r="A297" s="2334" t="s">
        <v>2835</v>
      </c>
      <c r="B297" s="2335" t="s">
        <v>1754</v>
      </c>
      <c r="C297" s="2334" t="s">
        <v>3088</v>
      </c>
      <c r="D297" s="2337" t="s">
        <v>847</v>
      </c>
      <c r="E297" s="2349"/>
      <c r="F297" s="2327">
        <v>164</v>
      </c>
      <c r="Q297" s="2333" t="s">
        <v>3419</v>
      </c>
    </row>
    <row r="298" spans="1:17" s="2334" customFormat="1" ht="25.5" hidden="1" customHeight="1" x14ac:dyDescent="0.2">
      <c r="A298" s="2334" t="s">
        <v>2372</v>
      </c>
      <c r="B298" s="2335" t="s">
        <v>1756</v>
      </c>
      <c r="C298" s="2334" t="s">
        <v>2721</v>
      </c>
      <c r="D298" s="2337" t="s">
        <v>849</v>
      </c>
      <c r="E298" s="2334" t="s">
        <v>2721</v>
      </c>
      <c r="F298" s="2327">
        <v>239</v>
      </c>
      <c r="G298" s="2334" t="s">
        <v>18</v>
      </c>
      <c r="H298" s="2334" t="s">
        <v>18</v>
      </c>
      <c r="I298" s="2334" t="s">
        <v>18</v>
      </c>
      <c r="J298" s="2334" t="s">
        <v>18</v>
      </c>
      <c r="K298" s="2334" t="s">
        <v>18</v>
      </c>
      <c r="L298" s="2334" t="s">
        <v>18</v>
      </c>
      <c r="M298" s="2334" t="s">
        <v>18</v>
      </c>
      <c r="N298" s="2334" t="s">
        <v>15</v>
      </c>
      <c r="O298" s="2334" t="s">
        <v>3287</v>
      </c>
      <c r="P298" s="2334" t="s">
        <v>3260</v>
      </c>
      <c r="Q298" s="2333" t="s">
        <v>3419</v>
      </c>
    </row>
    <row r="299" spans="1:17" s="2334" customFormat="1" ht="25.5" hidden="1" customHeight="1" x14ac:dyDescent="0.2">
      <c r="A299" s="2334" t="s">
        <v>2832</v>
      </c>
      <c r="B299" s="2335" t="s">
        <v>1758</v>
      </c>
      <c r="C299" s="2334" t="s">
        <v>3229</v>
      </c>
      <c r="D299" s="2337" t="s">
        <v>851</v>
      </c>
      <c r="E299" s="2349"/>
      <c r="F299" s="2327">
        <v>389</v>
      </c>
      <c r="Q299" s="2333" t="s">
        <v>3419</v>
      </c>
    </row>
    <row r="300" spans="1:17" s="2334" customFormat="1" ht="25.5" hidden="1" x14ac:dyDescent="0.2">
      <c r="A300" s="2334" t="s">
        <v>2832</v>
      </c>
      <c r="B300" s="2335" t="s">
        <v>1759</v>
      </c>
      <c r="C300" s="2334" t="s">
        <v>2937</v>
      </c>
      <c r="D300" s="2337" t="s">
        <v>852</v>
      </c>
      <c r="E300" s="2349"/>
      <c r="F300" s="2327">
        <v>260</v>
      </c>
      <c r="Q300" s="2333" t="s">
        <v>3419</v>
      </c>
    </row>
    <row r="301" spans="1:17" s="2334" customFormat="1" ht="12.75" hidden="1" customHeight="1" x14ac:dyDescent="0.2">
      <c r="A301" s="2334" t="s">
        <v>2524</v>
      </c>
      <c r="B301" s="2335" t="s">
        <v>1760</v>
      </c>
      <c r="C301" s="2352" t="s">
        <v>3446</v>
      </c>
      <c r="D301" s="2337" t="s">
        <v>853</v>
      </c>
      <c r="E301" s="2349"/>
      <c r="F301" s="2327">
        <v>264.5</v>
      </c>
      <c r="Q301" s="2333" t="s">
        <v>3419</v>
      </c>
    </row>
    <row r="302" spans="1:17" s="2334" customFormat="1" ht="12.75" hidden="1" customHeight="1" x14ac:dyDescent="0.2">
      <c r="A302" s="2334" t="s">
        <v>2524</v>
      </c>
      <c r="B302" s="2335" t="s">
        <v>1762</v>
      </c>
      <c r="C302" s="2334" t="s">
        <v>2526</v>
      </c>
      <c r="D302" s="2337" t="s">
        <v>855</v>
      </c>
      <c r="E302" s="2349"/>
      <c r="F302" s="2327">
        <v>675</v>
      </c>
      <c r="Q302" s="2333" t="s">
        <v>3419</v>
      </c>
    </row>
    <row r="303" spans="1:17" s="2334" customFormat="1" ht="12.75" hidden="1" customHeight="1" x14ac:dyDescent="0.2">
      <c r="A303" s="2333" t="s">
        <v>2345</v>
      </c>
      <c r="B303" s="2336" t="s">
        <v>1763</v>
      </c>
      <c r="C303" s="2333" t="s">
        <v>3447</v>
      </c>
      <c r="D303" s="2337" t="s">
        <v>856</v>
      </c>
      <c r="E303" s="2349"/>
      <c r="F303" s="2328"/>
      <c r="Q303" s="2333" t="s">
        <v>3419</v>
      </c>
    </row>
    <row r="304" spans="1:17" s="2334" customFormat="1" ht="12.75" hidden="1" customHeight="1" x14ac:dyDescent="0.2">
      <c r="A304" s="2334" t="s">
        <v>2835</v>
      </c>
      <c r="B304" s="2335" t="s">
        <v>1764</v>
      </c>
      <c r="C304" s="2334" t="s">
        <v>3012</v>
      </c>
      <c r="D304" s="2337" t="s">
        <v>857</v>
      </c>
      <c r="E304" s="2349"/>
      <c r="F304" s="2327">
        <v>159</v>
      </c>
      <c r="Q304" s="2333" t="s">
        <v>3419</v>
      </c>
    </row>
    <row r="305" spans="1:17" s="2334" customFormat="1" ht="25.5" hidden="1" customHeight="1" x14ac:dyDescent="0.2">
      <c r="A305" s="2333" t="s">
        <v>2443</v>
      </c>
      <c r="B305" s="2336" t="s">
        <v>1765</v>
      </c>
      <c r="C305" s="2333" t="s">
        <v>3448</v>
      </c>
      <c r="D305" s="2337" t="s">
        <v>858</v>
      </c>
      <c r="E305" s="2349"/>
      <c r="F305" s="2328"/>
      <c r="Q305" s="2333" t="s">
        <v>3419</v>
      </c>
    </row>
    <row r="306" spans="1:17" s="2334" customFormat="1" ht="12.75" customHeight="1" x14ac:dyDescent="0.2">
      <c r="A306" s="2334" t="s">
        <v>2372</v>
      </c>
      <c r="B306" s="2335" t="s">
        <v>1766</v>
      </c>
      <c r="C306" s="2334" t="s">
        <v>2722</v>
      </c>
      <c r="D306" s="2337" t="s">
        <v>859</v>
      </c>
      <c r="E306" s="2334" t="s">
        <v>3333</v>
      </c>
      <c r="F306" s="2327">
        <v>24696</v>
      </c>
      <c r="G306" s="2369" t="s">
        <v>18</v>
      </c>
      <c r="H306" s="2368" t="s">
        <v>18</v>
      </c>
      <c r="I306" s="2371" t="s">
        <v>18</v>
      </c>
      <c r="J306" s="2371" t="s">
        <v>18</v>
      </c>
      <c r="K306" s="2371" t="s">
        <v>18</v>
      </c>
      <c r="L306" s="2371" t="s">
        <v>18</v>
      </c>
      <c r="M306" s="2371" t="s">
        <v>18</v>
      </c>
      <c r="N306" s="2334" t="s">
        <v>15</v>
      </c>
      <c r="O306" s="2334" t="s">
        <v>2337</v>
      </c>
      <c r="P306" s="2334" t="s">
        <v>3260</v>
      </c>
      <c r="Q306" s="2333" t="s">
        <v>3419</v>
      </c>
    </row>
    <row r="307" spans="1:17" s="2334" customFormat="1" ht="12.75" hidden="1" customHeight="1" x14ac:dyDescent="0.2">
      <c r="A307" s="2334" t="s">
        <v>2835</v>
      </c>
      <c r="B307" s="2335" t="s">
        <v>1769</v>
      </c>
      <c r="C307" s="14" t="s">
        <v>3214</v>
      </c>
      <c r="D307" s="2337" t="s">
        <v>862</v>
      </c>
      <c r="E307" s="2349"/>
      <c r="F307" s="2327">
        <v>190</v>
      </c>
      <c r="Q307" s="2333" t="s">
        <v>3419</v>
      </c>
    </row>
    <row r="308" spans="1:17" s="2334" customFormat="1" ht="12.75" hidden="1" customHeight="1" x14ac:dyDescent="0.2">
      <c r="A308" s="2334" t="s">
        <v>2832</v>
      </c>
      <c r="B308" s="2335" t="s">
        <v>1771</v>
      </c>
      <c r="C308" s="2334" t="s">
        <v>3074</v>
      </c>
      <c r="D308" s="2337" t="s">
        <v>864</v>
      </c>
      <c r="E308" s="2349"/>
      <c r="F308" s="2327">
        <v>350</v>
      </c>
      <c r="Q308" s="2333" t="s">
        <v>3419</v>
      </c>
    </row>
    <row r="309" spans="1:17" s="2334" customFormat="1" ht="25.5" hidden="1" customHeight="1" x14ac:dyDescent="0.2">
      <c r="A309" s="2334" t="s">
        <v>2835</v>
      </c>
      <c r="B309" s="2335" t="s">
        <v>1773</v>
      </c>
      <c r="C309" s="2334" t="s">
        <v>3013</v>
      </c>
      <c r="D309" s="2337" t="s">
        <v>866</v>
      </c>
      <c r="E309" s="2349"/>
      <c r="F309" s="2327">
        <v>1521</v>
      </c>
      <c r="Q309" s="2333" t="s">
        <v>3419</v>
      </c>
    </row>
    <row r="310" spans="1:17" s="2334" customFormat="1" ht="25.5" hidden="1" customHeight="1" x14ac:dyDescent="0.2">
      <c r="A310" s="2334" t="s">
        <v>2832</v>
      </c>
      <c r="B310" s="2335" t="s">
        <v>1775</v>
      </c>
      <c r="C310" s="2334" t="s">
        <v>3188</v>
      </c>
      <c r="D310" s="2337" t="s">
        <v>868</v>
      </c>
      <c r="E310" s="2349"/>
      <c r="F310" s="2327">
        <v>394</v>
      </c>
      <c r="Q310" s="2333" t="s">
        <v>3419</v>
      </c>
    </row>
    <row r="311" spans="1:17" s="2334" customFormat="1" ht="25.5" hidden="1" customHeight="1" x14ac:dyDescent="0.2">
      <c r="A311" s="2334" t="s">
        <v>2835</v>
      </c>
      <c r="B311" s="2335" t="s">
        <v>1776</v>
      </c>
      <c r="C311" s="2334" t="s">
        <v>3002</v>
      </c>
      <c r="D311" s="2337" t="s">
        <v>869</v>
      </c>
      <c r="E311" s="2349"/>
      <c r="F311" s="2327">
        <v>692</v>
      </c>
      <c r="Q311" s="2333" t="s">
        <v>3418</v>
      </c>
    </row>
    <row r="312" spans="1:17" s="2334" customFormat="1" ht="25.5" hidden="1" customHeight="1" x14ac:dyDescent="0.2">
      <c r="A312" s="2334" t="s">
        <v>2832</v>
      </c>
      <c r="B312" s="2335" t="s">
        <v>1777</v>
      </c>
      <c r="C312" s="2352" t="s">
        <v>161</v>
      </c>
      <c r="D312" s="2337" t="s">
        <v>870</v>
      </c>
      <c r="E312" s="2349"/>
      <c r="F312" s="2327">
        <v>0</v>
      </c>
      <c r="Q312" s="2333" t="s">
        <v>3419</v>
      </c>
    </row>
    <row r="313" spans="1:17" s="2334" customFormat="1" ht="25.5" hidden="1" customHeight="1" x14ac:dyDescent="0.2">
      <c r="A313" s="2334" t="s">
        <v>2443</v>
      </c>
      <c r="B313" s="2335" t="s">
        <v>1778</v>
      </c>
      <c r="C313" s="2334" t="s">
        <v>2606</v>
      </c>
      <c r="D313" s="2337" t="s">
        <v>871</v>
      </c>
      <c r="E313" s="2349"/>
      <c r="F313" s="2327">
        <v>1000</v>
      </c>
      <c r="Q313" s="2333" t="s">
        <v>3419</v>
      </c>
    </row>
    <row r="314" spans="1:17" s="2334" customFormat="1" ht="12.75" hidden="1" customHeight="1" x14ac:dyDescent="0.2">
      <c r="A314" s="2334" t="s">
        <v>2372</v>
      </c>
      <c r="B314" s="2335" t="s">
        <v>2819</v>
      </c>
      <c r="C314" s="2334" t="s">
        <v>2724</v>
      </c>
      <c r="D314" s="2337" t="s">
        <v>874</v>
      </c>
      <c r="E314" s="2349" t="s">
        <v>3336</v>
      </c>
      <c r="F314" s="2327">
        <v>233.34</v>
      </c>
      <c r="G314" s="2335" t="s">
        <v>18</v>
      </c>
      <c r="H314" s="2335" t="s">
        <v>18</v>
      </c>
      <c r="I314" s="2335" t="s">
        <v>18</v>
      </c>
      <c r="J314" s="2335" t="s">
        <v>18</v>
      </c>
      <c r="K314" s="2335" t="s">
        <v>18</v>
      </c>
      <c r="L314" s="2335" t="s">
        <v>18</v>
      </c>
      <c r="M314" s="2335" t="s">
        <v>18</v>
      </c>
      <c r="N314" s="2334" t="s">
        <v>15</v>
      </c>
      <c r="O314" s="2334" t="s">
        <v>3273</v>
      </c>
      <c r="P314" s="2334" t="s">
        <v>3260</v>
      </c>
      <c r="Q314" s="2333" t="s">
        <v>3418</v>
      </c>
    </row>
    <row r="315" spans="1:17" s="2334" customFormat="1" ht="12.75" hidden="1" customHeight="1" x14ac:dyDescent="0.2">
      <c r="A315" s="2334" t="s">
        <v>2372</v>
      </c>
      <c r="B315" s="2335" t="s">
        <v>2820</v>
      </c>
      <c r="C315" s="2334" t="s">
        <v>2821</v>
      </c>
      <c r="D315" s="2337" t="s">
        <v>874</v>
      </c>
      <c r="E315" s="2349" t="s">
        <v>3336</v>
      </c>
      <c r="F315" s="2342">
        <v>233.32</v>
      </c>
      <c r="G315" s="2335" t="s">
        <v>18</v>
      </c>
      <c r="H315" s="2335" t="s">
        <v>18</v>
      </c>
      <c r="I315" s="2335" t="s">
        <v>18</v>
      </c>
      <c r="J315" s="2335" t="s">
        <v>18</v>
      </c>
      <c r="K315" s="2335" t="s">
        <v>18</v>
      </c>
      <c r="L315" s="2335" t="s">
        <v>18</v>
      </c>
      <c r="M315" s="2335" t="s">
        <v>18</v>
      </c>
      <c r="N315" s="2334" t="s">
        <v>15</v>
      </c>
      <c r="O315" s="2334" t="s">
        <v>3273</v>
      </c>
      <c r="P315" s="2334" t="s">
        <v>3260</v>
      </c>
      <c r="Q315" s="2333" t="s">
        <v>3418</v>
      </c>
    </row>
    <row r="316" spans="1:17" s="2334" customFormat="1" ht="12.75" hidden="1" customHeight="1" x14ac:dyDescent="0.2">
      <c r="A316" s="2334" t="s">
        <v>2372</v>
      </c>
      <c r="B316" s="2335" t="s">
        <v>2822</v>
      </c>
      <c r="C316" s="2334" t="s">
        <v>2824</v>
      </c>
      <c r="D316" s="2337" t="s">
        <v>874</v>
      </c>
      <c r="E316" s="2349" t="s">
        <v>3336</v>
      </c>
      <c r="F316" s="2342">
        <v>20492.349999999999</v>
      </c>
      <c r="G316" s="2369" t="s">
        <v>18</v>
      </c>
      <c r="H316" s="2369" t="s">
        <v>18</v>
      </c>
      <c r="I316" s="2369" t="s">
        <v>18</v>
      </c>
      <c r="J316" s="2369" t="s">
        <v>18</v>
      </c>
      <c r="K316" s="2369" t="s">
        <v>18</v>
      </c>
      <c r="L316" s="2369" t="s">
        <v>18</v>
      </c>
      <c r="M316" s="2369" t="s">
        <v>18</v>
      </c>
      <c r="N316" s="2334" t="s">
        <v>15</v>
      </c>
      <c r="O316" s="2334" t="s">
        <v>2337</v>
      </c>
      <c r="P316" s="2334" t="s">
        <v>3260</v>
      </c>
      <c r="Q316" s="2333" t="s">
        <v>3418</v>
      </c>
    </row>
    <row r="317" spans="1:17" s="2334" customFormat="1" ht="25.5" hidden="1" customHeight="1" x14ac:dyDescent="0.2">
      <c r="A317" s="2334" t="s">
        <v>2372</v>
      </c>
      <c r="B317" s="2335" t="s">
        <v>2823</v>
      </c>
      <c r="C317" s="2334" t="s">
        <v>2825</v>
      </c>
      <c r="D317" s="2337" t="s">
        <v>874</v>
      </c>
      <c r="E317" s="2349" t="s">
        <v>3336</v>
      </c>
      <c r="F317" s="2342">
        <v>1994.97</v>
      </c>
      <c r="G317" s="2335" t="s">
        <v>18</v>
      </c>
      <c r="H317" s="2335" t="s">
        <v>18</v>
      </c>
      <c r="I317" s="2335" t="s">
        <v>18</v>
      </c>
      <c r="J317" s="2335" t="s">
        <v>18</v>
      </c>
      <c r="K317" s="2335" t="s">
        <v>18</v>
      </c>
      <c r="L317" s="2335" t="s">
        <v>18</v>
      </c>
      <c r="M317" s="2335" t="s">
        <v>18</v>
      </c>
      <c r="N317" s="2334" t="s">
        <v>15</v>
      </c>
      <c r="O317" s="2334" t="s">
        <v>3273</v>
      </c>
      <c r="P317" s="2334" t="s">
        <v>3260</v>
      </c>
      <c r="Q317" s="2333" t="s">
        <v>3418</v>
      </c>
    </row>
    <row r="318" spans="1:17" s="2334" customFormat="1" ht="12.75" hidden="1" customHeight="1" x14ac:dyDescent="0.2">
      <c r="A318" s="2333" t="s">
        <v>2345</v>
      </c>
      <c r="B318" s="2336" t="s">
        <v>1783</v>
      </c>
      <c r="C318" s="2333" t="s">
        <v>3449</v>
      </c>
      <c r="D318" s="2337" t="s">
        <v>876</v>
      </c>
      <c r="E318" s="2349"/>
      <c r="F318" s="2328"/>
      <c r="Q318" s="2333" t="s">
        <v>3419</v>
      </c>
    </row>
    <row r="319" spans="1:17" s="2334" customFormat="1" ht="12.75" hidden="1" customHeight="1" x14ac:dyDescent="0.2">
      <c r="A319" s="2334" t="s">
        <v>2524</v>
      </c>
      <c r="B319" s="2335" t="s">
        <v>2876</v>
      </c>
      <c r="C319" s="2334" t="s">
        <v>2530</v>
      </c>
      <c r="D319" s="2337" t="s">
        <v>879</v>
      </c>
      <c r="E319" s="2349"/>
      <c r="F319" s="2327">
        <v>47.85</v>
      </c>
      <c r="Q319" s="2333" t="s">
        <v>3419</v>
      </c>
    </row>
    <row r="320" spans="1:17" s="2334" customFormat="1" ht="25.5" hidden="1" customHeight="1" x14ac:dyDescent="0.2">
      <c r="A320" s="2334" t="s">
        <v>2835</v>
      </c>
      <c r="B320" s="2335" t="s">
        <v>2877</v>
      </c>
      <c r="C320" s="2334" t="s">
        <v>2851</v>
      </c>
      <c r="D320" s="2337" t="s">
        <v>879</v>
      </c>
      <c r="E320" s="2349"/>
      <c r="F320" s="2327">
        <v>713</v>
      </c>
      <c r="Q320" s="2333" t="s">
        <v>3419</v>
      </c>
    </row>
    <row r="321" spans="1:17" s="2334" customFormat="1" ht="25.5" customHeight="1" x14ac:dyDescent="0.2">
      <c r="A321" s="2333" t="s">
        <v>2345</v>
      </c>
      <c r="B321" s="2336" t="s">
        <v>1787</v>
      </c>
      <c r="C321" s="14" t="s">
        <v>2458</v>
      </c>
      <c r="D321" s="2337" t="s">
        <v>880</v>
      </c>
      <c r="E321" s="2349" t="s">
        <v>3326</v>
      </c>
      <c r="F321" s="2327">
        <v>42310</v>
      </c>
      <c r="G321" s="2366">
        <v>12</v>
      </c>
      <c r="H321" s="2367">
        <v>42552</v>
      </c>
      <c r="I321" s="2366" t="s">
        <v>3323</v>
      </c>
      <c r="J321" s="2366" t="s">
        <v>18</v>
      </c>
      <c r="K321" s="2366" t="s">
        <v>18</v>
      </c>
      <c r="L321" s="2366" t="s">
        <v>18</v>
      </c>
      <c r="M321" s="2366" t="s">
        <v>18</v>
      </c>
      <c r="N321" s="2334" t="s">
        <v>15</v>
      </c>
      <c r="O321" s="2334" t="s">
        <v>3287</v>
      </c>
      <c r="P321" s="2334" t="s">
        <v>3259</v>
      </c>
      <c r="Q321" s="2333" t="s">
        <v>3418</v>
      </c>
    </row>
    <row r="322" spans="1:17" s="2334" customFormat="1" ht="12.75" hidden="1" customHeight="1" x14ac:dyDescent="0.2">
      <c r="A322" s="2334" t="s">
        <v>2854</v>
      </c>
      <c r="B322" s="2335" t="s">
        <v>1790</v>
      </c>
      <c r="C322" s="2334" t="s">
        <v>2855</v>
      </c>
      <c r="D322" s="2337" t="s">
        <v>883</v>
      </c>
      <c r="E322" s="2349"/>
      <c r="F322" s="2327">
        <v>688</v>
      </c>
      <c r="Q322" s="2333" t="s">
        <v>3419</v>
      </c>
    </row>
    <row r="323" spans="1:17" s="2444" customFormat="1" ht="25.5" x14ac:dyDescent="0.2">
      <c r="A323" s="2444" t="s">
        <v>2345</v>
      </c>
      <c r="B323" s="2336" t="s">
        <v>1787</v>
      </c>
      <c r="C323" s="2436" t="s">
        <v>2458</v>
      </c>
      <c r="D323" s="2410" t="s">
        <v>880</v>
      </c>
      <c r="E323" s="2428" t="s">
        <v>3327</v>
      </c>
      <c r="F323" s="2421">
        <v>22000</v>
      </c>
      <c r="G323" s="2399">
        <v>12</v>
      </c>
      <c r="H323" s="2375">
        <v>42715</v>
      </c>
      <c r="I323" s="2375">
        <v>43079</v>
      </c>
      <c r="J323" s="2366" t="s">
        <v>18</v>
      </c>
      <c r="K323" s="2366" t="s">
        <v>18</v>
      </c>
      <c r="L323" s="2366" t="s">
        <v>18</v>
      </c>
      <c r="M323" s="2366" t="s">
        <v>18</v>
      </c>
      <c r="N323" s="2437" t="s">
        <v>15</v>
      </c>
      <c r="O323" s="2437" t="s">
        <v>3287</v>
      </c>
      <c r="P323" s="2437" t="s">
        <v>3259</v>
      </c>
      <c r="Q323" s="2444" t="s">
        <v>3418</v>
      </c>
    </row>
    <row r="324" spans="1:17" s="2334" customFormat="1" ht="25.5" customHeight="1" x14ac:dyDescent="0.2">
      <c r="A324" s="2334" t="s">
        <v>2443</v>
      </c>
      <c r="B324" s="2335" t="s">
        <v>1792</v>
      </c>
      <c r="C324" s="2334" t="s">
        <v>2608</v>
      </c>
      <c r="D324" s="2337" t="s">
        <v>885</v>
      </c>
      <c r="E324" s="2334" t="s">
        <v>2608</v>
      </c>
      <c r="F324" s="2327">
        <v>7613.86</v>
      </c>
      <c r="G324" s="2371" t="s">
        <v>18</v>
      </c>
      <c r="H324" s="2371" t="s">
        <v>18</v>
      </c>
      <c r="I324" s="2371" t="s">
        <v>18</v>
      </c>
      <c r="J324" s="2371" t="s">
        <v>18</v>
      </c>
      <c r="K324" s="2371" t="s">
        <v>18</v>
      </c>
      <c r="L324" s="2371" t="s">
        <v>18</v>
      </c>
      <c r="M324" s="2371" t="s">
        <v>18</v>
      </c>
      <c r="N324" s="2334" t="s">
        <v>15</v>
      </c>
      <c r="O324" s="2334" t="s">
        <v>3287</v>
      </c>
      <c r="P324" s="2334" t="s">
        <v>3260</v>
      </c>
      <c r="Q324" s="2333" t="s">
        <v>3419</v>
      </c>
    </row>
    <row r="325" spans="1:17" s="2334" customFormat="1" ht="12.75" customHeight="1" x14ac:dyDescent="0.2">
      <c r="A325" s="2334" t="s">
        <v>2345</v>
      </c>
      <c r="B325" s="2335" t="s">
        <v>2459</v>
      </c>
      <c r="C325" s="14" t="s">
        <v>2461</v>
      </c>
      <c r="D325" s="2340" t="s">
        <v>886</v>
      </c>
      <c r="E325" s="2349" t="s">
        <v>3290</v>
      </c>
      <c r="F325" s="2327">
        <v>11900</v>
      </c>
      <c r="G325" s="2366">
        <v>36</v>
      </c>
      <c r="H325" s="2367">
        <v>41234</v>
      </c>
      <c r="I325" s="2367">
        <v>42328</v>
      </c>
      <c r="J325" s="2366" t="s">
        <v>18</v>
      </c>
      <c r="K325" s="2366" t="s">
        <v>18</v>
      </c>
      <c r="L325" s="2366" t="s">
        <v>18</v>
      </c>
      <c r="M325" s="2366" t="s">
        <v>18</v>
      </c>
      <c r="N325" s="2334" t="s">
        <v>15</v>
      </c>
      <c r="O325" s="2334" t="s">
        <v>3287</v>
      </c>
      <c r="P325" s="2334" t="s">
        <v>3259</v>
      </c>
      <c r="Q325" s="2333" t="s">
        <v>3418</v>
      </c>
    </row>
    <row r="326" spans="1:17" s="2334" customFormat="1" ht="12.75" customHeight="1" x14ac:dyDescent="0.2">
      <c r="A326" s="2334" t="s">
        <v>2345</v>
      </c>
      <c r="B326" s="2335" t="s">
        <v>2460</v>
      </c>
      <c r="C326" s="14" t="s">
        <v>2462</v>
      </c>
      <c r="D326" s="2340" t="s">
        <v>886</v>
      </c>
      <c r="E326" s="2349" t="s">
        <v>3290</v>
      </c>
      <c r="F326" s="2327">
        <v>5200</v>
      </c>
      <c r="G326" s="2366">
        <v>36</v>
      </c>
      <c r="H326" s="2367">
        <v>41234</v>
      </c>
      <c r="I326" s="2367">
        <v>42328</v>
      </c>
      <c r="J326" s="2366" t="s">
        <v>18</v>
      </c>
      <c r="K326" s="2366" t="s">
        <v>18</v>
      </c>
      <c r="L326" s="2366" t="s">
        <v>18</v>
      </c>
      <c r="M326" s="2366" t="s">
        <v>18</v>
      </c>
      <c r="N326" s="2334" t="s">
        <v>15</v>
      </c>
      <c r="O326" s="2334" t="s">
        <v>3287</v>
      </c>
      <c r="P326" s="2334" t="s">
        <v>3259</v>
      </c>
      <c r="Q326" s="2333" t="s">
        <v>3418</v>
      </c>
    </row>
    <row r="327" spans="1:17" s="2334" customFormat="1" ht="12.75" customHeight="1" x14ac:dyDescent="0.2">
      <c r="A327" s="2334" t="s">
        <v>2835</v>
      </c>
      <c r="B327" s="2335" t="s">
        <v>2850</v>
      </c>
      <c r="C327" s="2334" t="s">
        <v>2849</v>
      </c>
      <c r="D327" s="2340" t="s">
        <v>886</v>
      </c>
      <c r="E327" s="2349" t="s">
        <v>3375</v>
      </c>
      <c r="F327" s="2327">
        <v>17675</v>
      </c>
      <c r="G327" s="2368" t="s">
        <v>18</v>
      </c>
      <c r="H327" s="2368" t="s">
        <v>18</v>
      </c>
      <c r="I327" s="2368" t="s">
        <v>18</v>
      </c>
      <c r="J327" s="2368" t="s">
        <v>18</v>
      </c>
      <c r="K327" s="2368" t="s">
        <v>18</v>
      </c>
      <c r="L327" s="2368" t="s">
        <v>18</v>
      </c>
      <c r="M327" s="2368" t="s">
        <v>18</v>
      </c>
      <c r="N327" s="2334" t="s">
        <v>15</v>
      </c>
      <c r="O327" s="2334" t="s">
        <v>3263</v>
      </c>
      <c r="P327" s="2334" t="s">
        <v>3256</v>
      </c>
      <c r="Q327" s="2333" t="s">
        <v>3418</v>
      </c>
    </row>
    <row r="328" spans="1:17" s="2334" customFormat="1" ht="25.5" customHeight="1" x14ac:dyDescent="0.2">
      <c r="A328" s="2333" t="s">
        <v>2345</v>
      </c>
      <c r="B328" s="2336" t="s">
        <v>1795</v>
      </c>
      <c r="C328" s="14" t="s">
        <v>2463</v>
      </c>
      <c r="D328" s="2337" t="s">
        <v>888</v>
      </c>
      <c r="E328" s="2349" t="s">
        <v>3329</v>
      </c>
      <c r="F328" s="2346">
        <v>5056</v>
      </c>
      <c r="G328" s="2366" t="s">
        <v>18</v>
      </c>
      <c r="H328" s="2366" t="s">
        <v>18</v>
      </c>
      <c r="I328" s="2366" t="s">
        <v>18</v>
      </c>
      <c r="J328" s="2366" t="s">
        <v>18</v>
      </c>
      <c r="K328" s="2366" t="s">
        <v>18</v>
      </c>
      <c r="L328" s="2366" t="s">
        <v>18</v>
      </c>
      <c r="M328" s="2366" t="s">
        <v>18</v>
      </c>
      <c r="N328" s="2334" t="s">
        <v>15</v>
      </c>
      <c r="O328" s="2334" t="s">
        <v>2337</v>
      </c>
      <c r="P328" s="2334" t="s">
        <v>3259</v>
      </c>
      <c r="Q328" s="2333" t="s">
        <v>3419</v>
      </c>
    </row>
    <row r="329" spans="1:17" s="2334" customFormat="1" ht="12.75" hidden="1" customHeight="1" x14ac:dyDescent="0.2">
      <c r="A329" s="2334" t="s">
        <v>2835</v>
      </c>
      <c r="B329" s="2335" t="s">
        <v>1796</v>
      </c>
      <c r="C329" s="2334" t="s">
        <v>3044</v>
      </c>
      <c r="D329" s="2337" t="s">
        <v>889</v>
      </c>
      <c r="E329" s="2349"/>
      <c r="F329" s="2327">
        <v>166</v>
      </c>
      <c r="Q329" s="2333" t="s">
        <v>3419</v>
      </c>
    </row>
    <row r="330" spans="1:17" s="2334" customFormat="1" ht="25.5" hidden="1" x14ac:dyDescent="0.2">
      <c r="A330" s="2333" t="s">
        <v>2345</v>
      </c>
      <c r="B330" s="2336" t="s">
        <v>1801</v>
      </c>
      <c r="C330" s="14" t="s">
        <v>2464</v>
      </c>
      <c r="D330" s="2337" t="s">
        <v>894</v>
      </c>
      <c r="E330" s="2349" t="s">
        <v>3466</v>
      </c>
      <c r="F330" s="2327">
        <v>642</v>
      </c>
      <c r="G330" s="2334">
        <v>12</v>
      </c>
      <c r="H330" s="2348">
        <v>42826</v>
      </c>
      <c r="I330" s="2348">
        <v>43190</v>
      </c>
      <c r="L330" s="2334" t="s">
        <v>3402</v>
      </c>
      <c r="N330" s="2334" t="s">
        <v>15</v>
      </c>
      <c r="O330" s="2334" t="s">
        <v>3287</v>
      </c>
      <c r="P330" s="2334" t="s">
        <v>3259</v>
      </c>
      <c r="Q330" s="2333" t="s">
        <v>3419</v>
      </c>
    </row>
    <row r="331" spans="1:17" s="2334" customFormat="1" ht="12.75" hidden="1" customHeight="1" x14ac:dyDescent="0.2">
      <c r="A331" s="2334" t="s">
        <v>2372</v>
      </c>
      <c r="B331" s="2335" t="s">
        <v>1802</v>
      </c>
      <c r="C331" s="2334" t="s">
        <v>2725</v>
      </c>
      <c r="D331" s="2337" t="s">
        <v>895</v>
      </c>
      <c r="E331" s="2334" t="s">
        <v>2725</v>
      </c>
      <c r="F331" s="2327">
        <v>161.72</v>
      </c>
      <c r="G331" s="2334" t="s">
        <v>18</v>
      </c>
      <c r="H331" s="2334" t="s">
        <v>18</v>
      </c>
      <c r="I331" s="2334" t="s">
        <v>18</v>
      </c>
      <c r="J331" s="2334" t="s">
        <v>18</v>
      </c>
      <c r="K331" s="2334" t="s">
        <v>18</v>
      </c>
      <c r="L331" s="2334" t="s">
        <v>18</v>
      </c>
      <c r="M331" s="2334" t="s">
        <v>18</v>
      </c>
      <c r="N331" s="2334" t="s">
        <v>15</v>
      </c>
      <c r="O331" s="2334" t="s">
        <v>3287</v>
      </c>
      <c r="P331" s="2334" t="s">
        <v>3260</v>
      </c>
      <c r="Q331" s="2333" t="s">
        <v>3419</v>
      </c>
    </row>
    <row r="332" spans="1:17" s="2334" customFormat="1" ht="12.75" hidden="1" customHeight="1" x14ac:dyDescent="0.2">
      <c r="A332" s="2334" t="s">
        <v>2832</v>
      </c>
      <c r="B332" s="2335" t="s">
        <v>3248</v>
      </c>
      <c r="C332" s="2334" t="s">
        <v>3115</v>
      </c>
      <c r="D332" s="2337" t="s">
        <v>897</v>
      </c>
      <c r="E332" s="2349"/>
      <c r="F332" s="2327">
        <v>860</v>
      </c>
      <c r="Q332" s="2333" t="s">
        <v>3419</v>
      </c>
    </row>
    <row r="333" spans="1:17" s="2334" customFormat="1" ht="12.75" hidden="1" customHeight="1" x14ac:dyDescent="0.2">
      <c r="A333" s="2334" t="s">
        <v>2835</v>
      </c>
      <c r="B333" s="2335" t="s">
        <v>3249</v>
      </c>
      <c r="C333" s="2334" t="s">
        <v>3116</v>
      </c>
      <c r="D333" s="2337" t="s">
        <v>897</v>
      </c>
      <c r="E333" s="2349"/>
      <c r="F333" s="2327">
        <v>42</v>
      </c>
      <c r="Q333" s="2333" t="s">
        <v>3419</v>
      </c>
    </row>
    <row r="334" spans="1:17" s="2334" customFormat="1" ht="12.75" hidden="1" customHeight="1" x14ac:dyDescent="0.2">
      <c r="A334" s="2334" t="s">
        <v>2832</v>
      </c>
      <c r="B334" s="2335" t="s">
        <v>1805</v>
      </c>
      <c r="C334" s="2334" t="s">
        <v>2881</v>
      </c>
      <c r="D334" s="2337" t="s">
        <v>898</v>
      </c>
      <c r="E334" s="2349"/>
      <c r="F334" s="2327">
        <v>431</v>
      </c>
      <c r="Q334" s="2333" t="s">
        <v>3418</v>
      </c>
    </row>
    <row r="335" spans="1:17" s="2334" customFormat="1" ht="12.75" customHeight="1" x14ac:dyDescent="0.2">
      <c r="A335" s="2333" t="s">
        <v>2346</v>
      </c>
      <c r="B335" s="2336" t="s">
        <v>1808</v>
      </c>
      <c r="C335" s="2333" t="s">
        <v>2358</v>
      </c>
      <c r="D335" s="2337" t="s">
        <v>901</v>
      </c>
      <c r="E335" s="2349" t="s">
        <v>3398</v>
      </c>
      <c r="F335" s="2328">
        <v>15600</v>
      </c>
      <c r="G335" s="2366" t="s">
        <v>18</v>
      </c>
      <c r="H335" s="2366" t="s">
        <v>18</v>
      </c>
      <c r="I335" s="2366" t="s">
        <v>18</v>
      </c>
      <c r="J335" s="2366" t="s">
        <v>18</v>
      </c>
      <c r="K335" s="2366"/>
      <c r="L335" s="2366" t="s">
        <v>18</v>
      </c>
      <c r="M335" s="2366" t="s">
        <v>18</v>
      </c>
      <c r="N335" s="2334" t="s">
        <v>15</v>
      </c>
      <c r="O335" s="2334" t="s">
        <v>3287</v>
      </c>
      <c r="P335" s="2334" t="s">
        <v>3260</v>
      </c>
      <c r="Q335" s="2333" t="s">
        <v>3419</v>
      </c>
    </row>
    <row r="336" spans="1:17" s="2334" customFormat="1" ht="12.75" hidden="1" customHeight="1" x14ac:dyDescent="0.2">
      <c r="A336" s="2334" t="s">
        <v>2832</v>
      </c>
      <c r="B336" s="2335" t="s">
        <v>1812</v>
      </c>
      <c r="C336" s="2334" t="s">
        <v>2970</v>
      </c>
      <c r="D336" s="2337" t="s">
        <v>905</v>
      </c>
      <c r="E336" s="2349"/>
      <c r="F336" s="2327">
        <v>1000</v>
      </c>
      <c r="Q336" s="2333" t="s">
        <v>3419</v>
      </c>
    </row>
    <row r="337" spans="1:17" s="2334" customFormat="1" ht="12.75" hidden="1" customHeight="1" x14ac:dyDescent="0.2">
      <c r="A337" s="2333" t="s">
        <v>2481</v>
      </c>
      <c r="B337" s="2336" t="s">
        <v>1813</v>
      </c>
      <c r="C337" s="2334" t="s">
        <v>2491</v>
      </c>
      <c r="D337" s="2337" t="s">
        <v>906</v>
      </c>
      <c r="E337" s="2349" t="s">
        <v>3453</v>
      </c>
      <c r="F337" s="2327">
        <v>320</v>
      </c>
      <c r="G337" s="2334">
        <v>12</v>
      </c>
      <c r="H337" s="2348">
        <v>42826</v>
      </c>
      <c r="I337" s="2348" t="s">
        <v>3454</v>
      </c>
      <c r="J337" s="2334" t="s">
        <v>3277</v>
      </c>
      <c r="K337" s="2334" t="s">
        <v>18</v>
      </c>
      <c r="L337" s="2334" t="s">
        <v>18</v>
      </c>
      <c r="M337" s="2334" t="s">
        <v>18</v>
      </c>
      <c r="N337" s="2334" t="s">
        <v>15</v>
      </c>
      <c r="O337" s="2334" t="s">
        <v>3287</v>
      </c>
      <c r="P337" s="2334" t="s">
        <v>3259</v>
      </c>
      <c r="Q337" s="2333" t="s">
        <v>3419</v>
      </c>
    </row>
    <row r="338" spans="1:17" s="2334" customFormat="1" ht="25.5" hidden="1" x14ac:dyDescent="0.2">
      <c r="A338" s="2333" t="s">
        <v>2835</v>
      </c>
      <c r="B338" s="2336" t="s">
        <v>1815</v>
      </c>
      <c r="C338" s="2333" t="s">
        <v>3450</v>
      </c>
      <c r="D338" s="2337" t="s">
        <v>908</v>
      </c>
      <c r="E338" s="2349"/>
      <c r="F338" s="2328"/>
      <c r="Q338" s="2333" t="s">
        <v>3419</v>
      </c>
    </row>
    <row r="339" spans="1:17" s="2334" customFormat="1" ht="12.75" customHeight="1" x14ac:dyDescent="0.2">
      <c r="A339" s="2334" t="s">
        <v>2835</v>
      </c>
      <c r="B339" s="2335" t="s">
        <v>1821</v>
      </c>
      <c r="C339" s="14" t="s">
        <v>2899</v>
      </c>
      <c r="D339" s="2337" t="s">
        <v>914</v>
      </c>
      <c r="E339" s="2349" t="s">
        <v>3376</v>
      </c>
      <c r="F339" s="2327">
        <v>353985</v>
      </c>
      <c r="G339" s="2366">
        <f>15*12</f>
        <v>180</v>
      </c>
      <c r="H339" s="2367">
        <v>39661</v>
      </c>
      <c r="I339" s="2367">
        <v>45076</v>
      </c>
      <c r="J339" s="2367">
        <v>42762</v>
      </c>
      <c r="K339" s="2366" t="s">
        <v>18</v>
      </c>
      <c r="L339" s="2366" t="s">
        <v>18</v>
      </c>
      <c r="M339" s="2366" t="s">
        <v>18</v>
      </c>
      <c r="N339" s="2334" t="s">
        <v>3268</v>
      </c>
      <c r="O339" s="2334" t="s">
        <v>3265</v>
      </c>
      <c r="P339" s="2334" t="s">
        <v>3257</v>
      </c>
      <c r="Q339" s="2333" t="s">
        <v>3418</v>
      </c>
    </row>
    <row r="340" spans="1:17" s="2334" customFormat="1" ht="25.5" hidden="1" customHeight="1" x14ac:dyDescent="0.2">
      <c r="A340" s="2333" t="s">
        <v>2345</v>
      </c>
      <c r="B340" s="2336" t="s">
        <v>1824</v>
      </c>
      <c r="C340" s="2333" t="s">
        <v>3451</v>
      </c>
      <c r="D340" s="2337" t="s">
        <v>917</v>
      </c>
      <c r="E340" s="2349"/>
      <c r="F340" s="2328"/>
      <c r="Q340" s="2333" t="s">
        <v>3419</v>
      </c>
    </row>
    <row r="341" spans="1:17" s="2334" customFormat="1" ht="12.75" customHeight="1" x14ac:dyDescent="0.2">
      <c r="A341" s="2333" t="s">
        <v>55</v>
      </c>
      <c r="B341" s="2336" t="s">
        <v>1825</v>
      </c>
      <c r="C341" s="2334" t="s">
        <v>3275</v>
      </c>
      <c r="D341" s="2337" t="s">
        <v>918</v>
      </c>
      <c r="E341" s="2349" t="s">
        <v>3276</v>
      </c>
      <c r="F341" s="2327">
        <v>15395</v>
      </c>
      <c r="G341" s="2366">
        <v>12</v>
      </c>
      <c r="H341" s="2375">
        <v>42461</v>
      </c>
      <c r="I341" s="2375">
        <v>42825</v>
      </c>
      <c r="J341" s="2376" t="s">
        <v>3277</v>
      </c>
      <c r="K341" s="2366" t="s">
        <v>18</v>
      </c>
      <c r="L341" s="2366" t="s">
        <v>18</v>
      </c>
      <c r="M341" s="2375">
        <v>42825</v>
      </c>
      <c r="N341" s="2334" t="s">
        <v>15</v>
      </c>
      <c r="O341" s="2334" t="s">
        <v>2337</v>
      </c>
      <c r="P341" s="2334" t="s">
        <v>3259</v>
      </c>
      <c r="Q341" s="2333" t="s">
        <v>3419</v>
      </c>
    </row>
    <row r="342" spans="1:17" s="2334" customFormat="1" ht="12.75" customHeight="1" x14ac:dyDescent="0.2">
      <c r="A342" s="2334" t="s">
        <v>2832</v>
      </c>
      <c r="B342" s="2335" t="s">
        <v>1828</v>
      </c>
      <c r="C342" s="14" t="s">
        <v>3073</v>
      </c>
      <c r="D342" s="2337" t="s">
        <v>921</v>
      </c>
      <c r="E342" s="2349" t="s">
        <v>3361</v>
      </c>
      <c r="F342" s="2327">
        <v>16733</v>
      </c>
      <c r="G342" s="2369" t="s">
        <v>18</v>
      </c>
      <c r="H342" s="2369" t="s">
        <v>18</v>
      </c>
      <c r="I342" s="2369" t="s">
        <v>18</v>
      </c>
      <c r="J342" s="2369" t="s">
        <v>18</v>
      </c>
      <c r="K342" s="2369" t="s">
        <v>18</v>
      </c>
      <c r="L342" s="2369" t="s">
        <v>18</v>
      </c>
      <c r="M342" s="2369" t="s">
        <v>18</v>
      </c>
      <c r="N342" s="2350" t="s">
        <v>15</v>
      </c>
      <c r="O342" s="2350" t="s">
        <v>3287</v>
      </c>
      <c r="P342" s="2334" t="s">
        <v>2832</v>
      </c>
      <c r="Q342" s="2333" t="s">
        <v>3419</v>
      </c>
    </row>
    <row r="343" spans="1:17" s="2334" customFormat="1" ht="12.75" hidden="1" customHeight="1" x14ac:dyDescent="0.2">
      <c r="A343" s="2334" t="s">
        <v>2524</v>
      </c>
      <c r="B343" s="2335" t="s">
        <v>1830</v>
      </c>
      <c r="C343" s="2334" t="s">
        <v>2557</v>
      </c>
      <c r="D343" s="2337" t="s">
        <v>923</v>
      </c>
      <c r="E343" s="2349"/>
      <c r="F343" s="2327">
        <v>4725</v>
      </c>
      <c r="Q343" s="2333" t="s">
        <v>3419</v>
      </c>
    </row>
    <row r="344" spans="1:17" s="2334" customFormat="1" ht="12.75" hidden="1" customHeight="1" x14ac:dyDescent="0.2">
      <c r="A344" s="2333" t="s">
        <v>2345</v>
      </c>
      <c r="B344" s="2336" t="s">
        <v>1831</v>
      </c>
      <c r="C344" s="2333" t="s">
        <v>3452</v>
      </c>
      <c r="D344" s="2337" t="s">
        <v>924</v>
      </c>
      <c r="E344" s="2349"/>
      <c r="F344" s="2328"/>
      <c r="Q344" s="2333" t="s">
        <v>3419</v>
      </c>
    </row>
    <row r="345" spans="1:17" s="2334" customFormat="1" ht="25.5" hidden="1" customHeight="1" x14ac:dyDescent="0.2">
      <c r="A345" s="2334" t="s">
        <v>2835</v>
      </c>
      <c r="B345" s="2335" t="s">
        <v>1833</v>
      </c>
      <c r="C345" s="2334" t="s">
        <v>3151</v>
      </c>
      <c r="D345" s="2337" t="s">
        <v>926</v>
      </c>
      <c r="E345" s="2349"/>
      <c r="F345" s="2327">
        <v>631</v>
      </c>
      <c r="Q345" s="2333" t="s">
        <v>3419</v>
      </c>
    </row>
    <row r="346" spans="1:17" s="2334" customFormat="1" ht="12.75" hidden="1" customHeight="1" x14ac:dyDescent="0.2">
      <c r="A346" s="2333" t="s">
        <v>2835</v>
      </c>
      <c r="B346" s="2336" t="s">
        <v>1835</v>
      </c>
      <c r="C346" s="2333" t="s">
        <v>2842</v>
      </c>
      <c r="D346" s="2337" t="s">
        <v>928</v>
      </c>
      <c r="E346" s="2349"/>
      <c r="F346" s="2328"/>
      <c r="Q346" s="2333" t="s">
        <v>3419</v>
      </c>
    </row>
    <row r="347" spans="1:17" s="2334" customFormat="1" ht="25.5" hidden="1" customHeight="1" x14ac:dyDescent="0.2">
      <c r="A347" s="2334" t="s">
        <v>2832</v>
      </c>
      <c r="B347" s="2335" t="s">
        <v>1843</v>
      </c>
      <c r="C347" s="2334" t="s">
        <v>3135</v>
      </c>
      <c r="D347" s="2337" t="s">
        <v>936</v>
      </c>
      <c r="E347" s="2349"/>
      <c r="F347" s="2327">
        <v>109</v>
      </c>
      <c r="Q347" s="2333" t="s">
        <v>3419</v>
      </c>
    </row>
    <row r="348" spans="1:17" s="2334" customFormat="1" ht="12.75" hidden="1" customHeight="1" x14ac:dyDescent="0.2">
      <c r="A348" s="2334" t="s">
        <v>2524</v>
      </c>
      <c r="B348" s="2335" t="s">
        <v>1846</v>
      </c>
      <c r="C348" s="2334" t="s">
        <v>2550</v>
      </c>
      <c r="D348" s="2337" t="s">
        <v>939</v>
      </c>
      <c r="E348" s="2349"/>
      <c r="F348" s="2327">
        <v>1789.98</v>
      </c>
      <c r="Q348" s="2333" t="s">
        <v>3419</v>
      </c>
    </row>
    <row r="349" spans="1:17" s="2334" customFormat="1" ht="25.5" hidden="1" x14ac:dyDescent="0.2">
      <c r="A349" s="2334" t="s">
        <v>2372</v>
      </c>
      <c r="B349" s="2335" t="s">
        <v>3045</v>
      </c>
      <c r="C349" s="14" t="s">
        <v>2729</v>
      </c>
      <c r="D349" s="2340" t="s">
        <v>941</v>
      </c>
      <c r="E349" s="14" t="s">
        <v>2729</v>
      </c>
      <c r="F349" s="2327">
        <v>1256.6600000000001</v>
      </c>
      <c r="G349" s="2334" t="s">
        <v>18</v>
      </c>
      <c r="H349" s="2334" t="s">
        <v>18</v>
      </c>
      <c r="I349" s="2334" t="s">
        <v>18</v>
      </c>
      <c r="J349" s="2334" t="s">
        <v>18</v>
      </c>
      <c r="K349" s="2334" t="s">
        <v>18</v>
      </c>
      <c r="L349" s="2334" t="s">
        <v>18</v>
      </c>
      <c r="M349" s="2334" t="s">
        <v>18</v>
      </c>
      <c r="N349" s="2334" t="s">
        <v>15</v>
      </c>
      <c r="O349" s="2334" t="s">
        <v>3287</v>
      </c>
      <c r="P349" s="2334" t="s">
        <v>3260</v>
      </c>
      <c r="Q349" s="2333" t="s">
        <v>3419</v>
      </c>
    </row>
    <row r="350" spans="1:17" s="2334" customFormat="1" ht="25.5" x14ac:dyDescent="0.2">
      <c r="A350" s="2334" t="s">
        <v>2835</v>
      </c>
      <c r="B350" s="2335" t="s">
        <v>3508</v>
      </c>
      <c r="C350" s="14" t="s">
        <v>3046</v>
      </c>
      <c r="D350" s="2340" t="s">
        <v>1303</v>
      </c>
      <c r="E350" s="2349" t="s">
        <v>3377</v>
      </c>
      <c r="F350" s="2327">
        <v>6440</v>
      </c>
      <c r="G350" s="2377" t="s">
        <v>3509</v>
      </c>
      <c r="H350" s="2373">
        <v>42919</v>
      </c>
      <c r="I350" s="2373">
        <v>42927</v>
      </c>
      <c r="J350" s="2373">
        <v>43191</v>
      </c>
      <c r="K350" s="2368" t="s">
        <v>2331</v>
      </c>
      <c r="L350" s="2368" t="s">
        <v>18</v>
      </c>
      <c r="M350" s="2368" t="s">
        <v>18</v>
      </c>
      <c r="N350" s="2334" t="s">
        <v>15</v>
      </c>
      <c r="O350" s="2334" t="s">
        <v>3263</v>
      </c>
      <c r="P350" s="2334" t="s">
        <v>3256</v>
      </c>
      <c r="Q350" s="2333" t="s">
        <v>3419</v>
      </c>
    </row>
    <row r="351" spans="1:17" s="2334" customFormat="1" ht="12.75" hidden="1" customHeight="1" x14ac:dyDescent="0.2">
      <c r="A351" s="2334" t="s">
        <v>2832</v>
      </c>
      <c r="B351" s="2335" t="s">
        <v>3048</v>
      </c>
      <c r="C351" s="14" t="s">
        <v>3046</v>
      </c>
      <c r="D351" s="2340" t="s">
        <v>941</v>
      </c>
      <c r="E351" s="2349"/>
      <c r="F351" s="2327">
        <v>289</v>
      </c>
      <c r="Q351" s="2333" t="s">
        <v>3419</v>
      </c>
    </row>
    <row r="352" spans="1:17" s="2334" customFormat="1" ht="25.5" customHeight="1" x14ac:dyDescent="0.2">
      <c r="A352" s="2334" t="s">
        <v>2835</v>
      </c>
      <c r="B352" s="2335" t="s">
        <v>1851</v>
      </c>
      <c r="C352" s="14" t="s">
        <v>2936</v>
      </c>
      <c r="D352" s="2337" t="s">
        <v>944</v>
      </c>
      <c r="E352" s="2349" t="s">
        <v>3378</v>
      </c>
      <c r="F352" s="2327">
        <v>5385</v>
      </c>
      <c r="G352" s="2368" t="s">
        <v>18</v>
      </c>
      <c r="H352" s="2368" t="s">
        <v>18</v>
      </c>
      <c r="I352" s="2368" t="s">
        <v>18</v>
      </c>
      <c r="J352" s="2368" t="s">
        <v>18</v>
      </c>
      <c r="K352" s="2368" t="s">
        <v>18</v>
      </c>
      <c r="L352" s="2368" t="s">
        <v>18</v>
      </c>
      <c r="M352" s="2368" t="s">
        <v>18</v>
      </c>
      <c r="N352" s="2334" t="s">
        <v>15</v>
      </c>
      <c r="O352" s="2334" t="s">
        <v>3263</v>
      </c>
      <c r="P352" s="2334" t="s">
        <v>3257</v>
      </c>
      <c r="Q352" s="2333" t="s">
        <v>3418</v>
      </c>
    </row>
    <row r="353" spans="1:17" s="2334" customFormat="1" ht="12.75" hidden="1" customHeight="1" x14ac:dyDescent="0.2">
      <c r="A353" s="2334" t="s">
        <v>2835</v>
      </c>
      <c r="B353" s="2335" t="s">
        <v>1853</v>
      </c>
      <c r="C353" s="2334" t="s">
        <v>2961</v>
      </c>
      <c r="D353" s="2337" t="s">
        <v>946</v>
      </c>
      <c r="E353" s="2349"/>
      <c r="F353" s="2327">
        <v>140</v>
      </c>
      <c r="Q353" s="2333" t="s">
        <v>3419</v>
      </c>
    </row>
    <row r="354" spans="1:17" s="2334" customFormat="1" ht="25.5" hidden="1" x14ac:dyDescent="0.2">
      <c r="A354" s="2333" t="s">
        <v>2346</v>
      </c>
      <c r="B354" s="2336" t="s">
        <v>1854</v>
      </c>
      <c r="C354" s="2333" t="s">
        <v>2373</v>
      </c>
      <c r="D354" s="2337" t="s">
        <v>947</v>
      </c>
      <c r="E354" s="2349" t="s">
        <v>3500</v>
      </c>
      <c r="F354" s="2328">
        <v>90</v>
      </c>
      <c r="G354" s="2334" t="s">
        <v>18</v>
      </c>
      <c r="H354" s="2334" t="s">
        <v>18</v>
      </c>
      <c r="I354" s="2334" t="s">
        <v>18</v>
      </c>
      <c r="J354" s="2334" t="s">
        <v>18</v>
      </c>
      <c r="K354" s="2334" t="s">
        <v>18</v>
      </c>
      <c r="L354" s="2334" t="s">
        <v>18</v>
      </c>
      <c r="M354" s="2334" t="s">
        <v>18</v>
      </c>
      <c r="N354" s="2334" t="s">
        <v>15</v>
      </c>
      <c r="O354" s="2334" t="s">
        <v>3287</v>
      </c>
      <c r="P354" s="2334" t="s">
        <v>3260</v>
      </c>
      <c r="Q354" s="2333" t="s">
        <v>3419</v>
      </c>
    </row>
    <row r="355" spans="1:17" s="2334" customFormat="1" ht="12.75" hidden="1" customHeight="1" x14ac:dyDescent="0.2">
      <c r="A355" s="2334" t="s">
        <v>2832</v>
      </c>
      <c r="B355" s="2335" t="s">
        <v>1858</v>
      </c>
      <c r="C355" s="2334" t="s">
        <v>2902</v>
      </c>
      <c r="D355" s="2337" t="s">
        <v>951</v>
      </c>
      <c r="E355" s="2349"/>
      <c r="F355" s="2327">
        <v>331</v>
      </c>
      <c r="Q355" s="2333" t="s">
        <v>3419</v>
      </c>
    </row>
    <row r="356" spans="1:17" s="2334" customFormat="1" ht="12.75" customHeight="1" x14ac:dyDescent="0.2">
      <c r="A356" s="2334" t="s">
        <v>2345</v>
      </c>
      <c r="B356" s="2335" t="s">
        <v>2465</v>
      </c>
      <c r="C356" s="14" t="s">
        <v>3422</v>
      </c>
      <c r="D356" s="2340" t="s">
        <v>952</v>
      </c>
      <c r="E356" s="2349" t="s">
        <v>3423</v>
      </c>
      <c r="F356" s="2327">
        <v>111105</v>
      </c>
      <c r="G356" s="2366">
        <v>36</v>
      </c>
      <c r="H356" s="2367">
        <v>42274</v>
      </c>
      <c r="I356" s="2367">
        <v>43005</v>
      </c>
      <c r="J356" s="2367">
        <v>42766</v>
      </c>
      <c r="K356" s="2366" t="s">
        <v>2336</v>
      </c>
      <c r="L356" s="2366" t="s">
        <v>3522</v>
      </c>
      <c r="M356" s="2367">
        <v>43190</v>
      </c>
      <c r="N356" s="2334" t="s">
        <v>15</v>
      </c>
      <c r="O356" s="2334" t="s">
        <v>3264</v>
      </c>
      <c r="P356" s="2334" t="s">
        <v>3259</v>
      </c>
      <c r="Q356" s="2333" t="s">
        <v>3418</v>
      </c>
    </row>
    <row r="357" spans="1:17" s="2334" customFormat="1" ht="12.75" customHeight="1" x14ac:dyDescent="0.2">
      <c r="A357" s="2334" t="s">
        <v>2345</v>
      </c>
      <c r="B357" s="2335" t="s">
        <v>2466</v>
      </c>
      <c r="C357" s="2334" t="s">
        <v>2468</v>
      </c>
      <c r="D357" s="2340" t="s">
        <v>952</v>
      </c>
      <c r="E357" s="2349" t="s">
        <v>3330</v>
      </c>
      <c r="F357" s="2327">
        <v>25300</v>
      </c>
      <c r="G357" s="2366">
        <f>12*3</f>
        <v>36</v>
      </c>
      <c r="H357" s="2367">
        <v>42274</v>
      </c>
      <c r="I357" s="2367">
        <v>43005</v>
      </c>
      <c r="J357" s="2367">
        <v>42766</v>
      </c>
      <c r="K357" s="2366" t="s">
        <v>2336</v>
      </c>
      <c r="L357" s="2366" t="s">
        <v>3522</v>
      </c>
      <c r="M357" s="2367">
        <v>43190</v>
      </c>
      <c r="N357" s="2334" t="s">
        <v>15</v>
      </c>
      <c r="O357" s="2334" t="s">
        <v>3264</v>
      </c>
      <c r="P357" s="2334" t="s">
        <v>3259</v>
      </c>
      <c r="Q357" s="2333" t="s">
        <v>3418</v>
      </c>
    </row>
    <row r="358" spans="1:17" s="2334" customFormat="1" ht="12.75" hidden="1" customHeight="1" x14ac:dyDescent="0.2">
      <c r="A358" s="2333" t="s">
        <v>2346</v>
      </c>
      <c r="B358" s="2336" t="s">
        <v>1860</v>
      </c>
      <c r="C358" s="2333" t="s">
        <v>2380</v>
      </c>
      <c r="D358" s="2337" t="s">
        <v>953</v>
      </c>
      <c r="E358" s="2349" t="s">
        <v>196</v>
      </c>
      <c r="F358" s="2328">
        <v>2475</v>
      </c>
      <c r="G358" s="2334" t="s">
        <v>18</v>
      </c>
      <c r="H358" s="2334" t="s">
        <v>18</v>
      </c>
      <c r="I358" s="2334" t="s">
        <v>18</v>
      </c>
      <c r="J358" s="2334" t="s">
        <v>18</v>
      </c>
      <c r="K358" s="2334" t="s">
        <v>18</v>
      </c>
      <c r="L358" s="2334" t="s">
        <v>18</v>
      </c>
      <c r="M358" s="2334" t="s">
        <v>18</v>
      </c>
      <c r="N358" s="2334" t="s">
        <v>15</v>
      </c>
      <c r="O358" s="2334" t="s">
        <v>3287</v>
      </c>
      <c r="P358" s="2334" t="s">
        <v>3260</v>
      </c>
      <c r="Q358" s="2333" t="s">
        <v>3419</v>
      </c>
    </row>
    <row r="359" spans="1:17" s="2334" customFormat="1" ht="12.75" customHeight="1" x14ac:dyDescent="0.2">
      <c r="A359" s="2333" t="s">
        <v>2345</v>
      </c>
      <c r="B359" s="2336" t="s">
        <v>454</v>
      </c>
      <c r="C359" s="2334" t="s">
        <v>3521</v>
      </c>
      <c r="D359" s="2340" t="s">
        <v>952</v>
      </c>
      <c r="E359" s="2334" t="s">
        <v>3458</v>
      </c>
      <c r="F359" s="2327">
        <v>25300</v>
      </c>
      <c r="G359" s="2366">
        <v>12</v>
      </c>
      <c r="H359" s="2367">
        <v>42826</v>
      </c>
      <c r="I359" s="2367">
        <v>43190</v>
      </c>
      <c r="J359" s="2367">
        <v>43101</v>
      </c>
      <c r="K359" s="2366" t="s">
        <v>18</v>
      </c>
      <c r="L359" s="2366" t="s">
        <v>3402</v>
      </c>
      <c r="M359" s="2366"/>
      <c r="N359" s="2334" t="s">
        <v>15</v>
      </c>
      <c r="O359" s="2334" t="s">
        <v>3287</v>
      </c>
      <c r="P359" s="2334" t="s">
        <v>3259</v>
      </c>
      <c r="Q359" s="2333" t="s">
        <v>3418</v>
      </c>
    </row>
    <row r="360" spans="1:17" s="2334" customFormat="1" ht="12.75" customHeight="1" x14ac:dyDescent="0.2">
      <c r="A360" s="2334" t="s">
        <v>2524</v>
      </c>
      <c r="B360" s="2335" t="s">
        <v>1865</v>
      </c>
      <c r="C360" s="2334" t="s">
        <v>2543</v>
      </c>
      <c r="D360" s="2337" t="s">
        <v>958</v>
      </c>
      <c r="E360" s="2349" t="s">
        <v>3345</v>
      </c>
      <c r="F360" s="2327">
        <v>13290</v>
      </c>
      <c r="G360" s="2366" t="s">
        <v>18</v>
      </c>
      <c r="H360" s="2366" t="s">
        <v>18</v>
      </c>
      <c r="I360" s="2366" t="s">
        <v>18</v>
      </c>
      <c r="J360" s="2366" t="s">
        <v>18</v>
      </c>
      <c r="K360" s="2366" t="s">
        <v>18</v>
      </c>
      <c r="L360" s="2366" t="s">
        <v>18</v>
      </c>
      <c r="M360" s="2366" t="s">
        <v>18</v>
      </c>
      <c r="N360" s="2334" t="s">
        <v>15</v>
      </c>
      <c r="O360" s="2334" t="s">
        <v>2337</v>
      </c>
      <c r="P360" s="2334" t="s">
        <v>3257</v>
      </c>
      <c r="Q360" s="2333" t="s">
        <v>3418</v>
      </c>
    </row>
    <row r="361" spans="1:17" s="2334" customFormat="1" ht="12.75" hidden="1" customHeight="1" x14ac:dyDescent="0.2">
      <c r="A361" s="2334" t="s">
        <v>2835</v>
      </c>
      <c r="B361" s="2335" t="s">
        <v>1869</v>
      </c>
      <c r="C361" s="2334" t="s">
        <v>2975</v>
      </c>
      <c r="D361" s="2337" t="s">
        <v>962</v>
      </c>
      <c r="E361" s="2349"/>
      <c r="F361" s="2327">
        <v>3644</v>
      </c>
      <c r="Q361" s="2333" t="s">
        <v>3419</v>
      </c>
    </row>
    <row r="362" spans="1:17" s="2334" customFormat="1" ht="25.5" hidden="1" customHeight="1" x14ac:dyDescent="0.2">
      <c r="A362" s="2334" t="s">
        <v>2835</v>
      </c>
      <c r="B362" s="2335" t="s">
        <v>1871</v>
      </c>
      <c r="C362" s="2334" t="s">
        <v>2864</v>
      </c>
      <c r="D362" s="2337" t="s">
        <v>964</v>
      </c>
      <c r="E362" s="2349"/>
      <c r="F362" s="2327">
        <v>358</v>
      </c>
      <c r="Q362" s="2333" t="s">
        <v>3419</v>
      </c>
    </row>
    <row r="363" spans="1:17" s="2334" customFormat="1" ht="12.75" hidden="1" customHeight="1" x14ac:dyDescent="0.2">
      <c r="A363" s="2334" t="s">
        <v>2524</v>
      </c>
      <c r="B363" s="2335" t="s">
        <v>1875</v>
      </c>
      <c r="C363" s="2334" t="s">
        <v>2544</v>
      </c>
      <c r="D363" s="2337" t="s">
        <v>968</v>
      </c>
      <c r="E363" s="2349"/>
      <c r="F363" s="2327">
        <v>354</v>
      </c>
      <c r="Q363" s="2333" t="s">
        <v>3419</v>
      </c>
    </row>
    <row r="364" spans="1:17" s="2334" customFormat="1" ht="25.5" hidden="1" customHeight="1" x14ac:dyDescent="0.2">
      <c r="A364" s="2334" t="s">
        <v>2835</v>
      </c>
      <c r="B364" s="2335" t="s">
        <v>1882</v>
      </c>
      <c r="C364" s="2334" t="s">
        <v>2969</v>
      </c>
      <c r="D364" s="2337" t="s">
        <v>975</v>
      </c>
      <c r="E364" s="2349"/>
      <c r="F364" s="2327">
        <v>142</v>
      </c>
      <c r="Q364" s="2333" t="s">
        <v>3418</v>
      </c>
    </row>
    <row r="365" spans="1:17" s="2334" customFormat="1" ht="12.75" hidden="1" customHeight="1" x14ac:dyDescent="0.2">
      <c r="A365" s="2334" t="s">
        <v>2524</v>
      </c>
      <c r="B365" s="2335" t="s">
        <v>2732</v>
      </c>
      <c r="C365" s="2334" t="s">
        <v>2551</v>
      </c>
      <c r="D365" s="2337" t="s">
        <v>986</v>
      </c>
      <c r="E365" s="2349"/>
      <c r="F365" s="2327">
        <v>114.95</v>
      </c>
      <c r="Q365" s="2333" t="s">
        <v>3418</v>
      </c>
    </row>
    <row r="366" spans="1:17" s="2334" customFormat="1" ht="25.5" hidden="1" x14ac:dyDescent="0.2">
      <c r="A366" s="2334" t="s">
        <v>2835</v>
      </c>
      <c r="B366" s="2335" t="s">
        <v>3092</v>
      </c>
      <c r="C366" s="2334" t="s">
        <v>3091</v>
      </c>
      <c r="D366" s="2337" t="s">
        <v>986</v>
      </c>
      <c r="E366" s="2349"/>
      <c r="F366" s="2327">
        <v>510</v>
      </c>
      <c r="Q366" s="2333" t="s">
        <v>3418</v>
      </c>
    </row>
    <row r="367" spans="1:17" s="2334" customFormat="1" ht="12.75" hidden="1" customHeight="1" x14ac:dyDescent="0.2">
      <c r="A367" s="2334" t="s">
        <v>2835</v>
      </c>
      <c r="B367" s="2335" t="s">
        <v>1897</v>
      </c>
      <c r="C367" s="2334" t="s">
        <v>2901</v>
      </c>
      <c r="D367" s="2337" t="s">
        <v>990</v>
      </c>
      <c r="E367" s="2349"/>
      <c r="F367" s="2327">
        <v>1449</v>
      </c>
      <c r="Q367" s="2333" t="s">
        <v>3419</v>
      </c>
    </row>
    <row r="368" spans="1:17" s="2334" customFormat="1" ht="25.5" hidden="1" customHeight="1" x14ac:dyDescent="0.2">
      <c r="A368" s="2334" t="s">
        <v>2524</v>
      </c>
      <c r="B368" s="2335" t="s">
        <v>1901</v>
      </c>
      <c r="C368" s="2334" t="s">
        <v>2559</v>
      </c>
      <c r="D368" s="2337" t="s">
        <v>994</v>
      </c>
      <c r="E368" s="2349"/>
      <c r="F368" s="2327">
        <v>748.8</v>
      </c>
      <c r="Q368" s="2333" t="s">
        <v>3419</v>
      </c>
    </row>
    <row r="369" spans="1:17" s="2334" customFormat="1" ht="12.75" hidden="1" customHeight="1" x14ac:dyDescent="0.2">
      <c r="A369" s="2334" t="s">
        <v>2832</v>
      </c>
      <c r="B369" s="2335" t="s">
        <v>1903</v>
      </c>
      <c r="C369" s="2334" t="s">
        <v>3075</v>
      </c>
      <c r="D369" s="2337" t="s">
        <v>996</v>
      </c>
      <c r="E369" s="2349"/>
      <c r="F369" s="2327">
        <v>2022</v>
      </c>
      <c r="Q369" s="2333" t="s">
        <v>3419</v>
      </c>
    </row>
    <row r="370" spans="1:17" s="2334" customFormat="1" ht="12.75" hidden="1" customHeight="1" x14ac:dyDescent="0.2">
      <c r="A370" s="2334" t="s">
        <v>2835</v>
      </c>
      <c r="B370" s="2335" t="s">
        <v>1904</v>
      </c>
      <c r="C370" s="2334" t="s">
        <v>2994</v>
      </c>
      <c r="D370" s="2337" t="s">
        <v>997</v>
      </c>
      <c r="E370" s="2349"/>
      <c r="F370" s="2327">
        <v>901</v>
      </c>
      <c r="Q370" s="2333" t="s">
        <v>3419</v>
      </c>
    </row>
    <row r="371" spans="1:17" s="2334" customFormat="1" ht="25.5" hidden="1" x14ac:dyDescent="0.2">
      <c r="A371" s="2334" t="s">
        <v>2835</v>
      </c>
      <c r="B371" s="2335" t="s">
        <v>1915</v>
      </c>
      <c r="C371" s="2334" t="s">
        <v>3042</v>
      </c>
      <c r="D371" s="2337" t="s">
        <v>1008</v>
      </c>
      <c r="E371" s="2349"/>
      <c r="F371" s="2327">
        <v>465</v>
      </c>
      <c r="Q371" s="2333" t="s">
        <v>3419</v>
      </c>
    </row>
    <row r="372" spans="1:17" s="2334" customFormat="1" ht="25.5" hidden="1" x14ac:dyDescent="0.2">
      <c r="A372" s="2334" t="s">
        <v>2835</v>
      </c>
      <c r="B372" s="2335" t="s">
        <v>3129</v>
      </c>
      <c r="C372" s="2334" t="s">
        <v>3042</v>
      </c>
      <c r="D372" s="2337" t="s">
        <v>1010</v>
      </c>
      <c r="E372" s="2349"/>
      <c r="F372" s="2327">
        <v>44</v>
      </c>
      <c r="Q372" s="2333" t="s">
        <v>3419</v>
      </c>
    </row>
    <row r="373" spans="1:17" s="2334" customFormat="1" ht="12.75" hidden="1" customHeight="1" x14ac:dyDescent="0.2">
      <c r="A373" s="2334" t="s">
        <v>2832</v>
      </c>
      <c r="B373" s="2335" t="s">
        <v>1920</v>
      </c>
      <c r="C373" s="2334" t="s">
        <v>3108</v>
      </c>
      <c r="D373" s="2337" t="s">
        <v>1013</v>
      </c>
      <c r="E373" s="2349"/>
      <c r="F373" s="2327">
        <v>42</v>
      </c>
      <c r="Q373" s="2333" t="s">
        <v>3419</v>
      </c>
    </row>
    <row r="374" spans="1:17" s="2334" customFormat="1" ht="25.5" hidden="1" x14ac:dyDescent="0.2">
      <c r="A374" s="2334" t="s">
        <v>2835</v>
      </c>
      <c r="B374" s="2335" t="s">
        <v>1924</v>
      </c>
      <c r="C374" s="2334" t="s">
        <v>2852</v>
      </c>
      <c r="D374" s="2337" t="s">
        <v>1017</v>
      </c>
      <c r="E374" s="2349"/>
      <c r="F374" s="2327">
        <v>73</v>
      </c>
      <c r="Q374" s="2333" t="s">
        <v>3419</v>
      </c>
    </row>
    <row r="375" spans="1:17" s="2334" customFormat="1" ht="25.5" x14ac:dyDescent="0.2">
      <c r="A375" s="2334" t="s">
        <v>2443</v>
      </c>
      <c r="B375" s="2335" t="s">
        <v>1927</v>
      </c>
      <c r="C375" s="2334" t="s">
        <v>2609</v>
      </c>
      <c r="D375" s="2337" t="s">
        <v>1020</v>
      </c>
      <c r="E375" s="2334" t="s">
        <v>2609</v>
      </c>
      <c r="F375" s="2327">
        <v>27394</v>
      </c>
      <c r="G375" s="2371" t="s">
        <v>18</v>
      </c>
      <c r="H375" s="2371" t="s">
        <v>18</v>
      </c>
      <c r="I375" s="2371" t="s">
        <v>18</v>
      </c>
      <c r="J375" s="2371" t="s">
        <v>18</v>
      </c>
      <c r="K375" s="2371" t="s">
        <v>18</v>
      </c>
      <c r="L375" s="2371" t="s">
        <v>18</v>
      </c>
      <c r="M375" s="2371" t="s">
        <v>18</v>
      </c>
      <c r="N375" s="2334" t="s">
        <v>15</v>
      </c>
      <c r="O375" s="2334" t="s">
        <v>3287</v>
      </c>
      <c r="P375" s="2334" t="s">
        <v>3260</v>
      </c>
      <c r="Q375" s="2333" t="s">
        <v>3419</v>
      </c>
    </row>
    <row r="376" spans="1:17" s="2334" customFormat="1" ht="25.5" hidden="1" x14ac:dyDescent="0.2">
      <c r="A376" s="2334" t="s">
        <v>2854</v>
      </c>
      <c r="B376" s="2335" t="s">
        <v>1928</v>
      </c>
      <c r="C376" s="14" t="s">
        <v>3056</v>
      </c>
      <c r="D376" s="2337" t="s">
        <v>1021</v>
      </c>
      <c r="E376" s="2349"/>
      <c r="F376" s="2327">
        <v>2707</v>
      </c>
      <c r="Q376" s="2333" t="s">
        <v>3419</v>
      </c>
    </row>
    <row r="377" spans="1:17" s="2334" customFormat="1" ht="25.5" hidden="1" x14ac:dyDescent="0.2">
      <c r="A377" s="2334" t="s">
        <v>2485</v>
      </c>
      <c r="B377" s="2335" t="s">
        <v>3098</v>
      </c>
      <c r="C377" s="2334" t="s">
        <v>2646</v>
      </c>
      <c r="D377" s="2337" t="s">
        <v>1022</v>
      </c>
      <c r="E377" s="2349" t="s">
        <v>3282</v>
      </c>
      <c r="F377" s="2327">
        <v>264.97000000000003</v>
      </c>
      <c r="H377" s="2334" t="s">
        <v>18</v>
      </c>
      <c r="I377" s="2334" t="s">
        <v>18</v>
      </c>
      <c r="J377" s="2334" t="s">
        <v>18</v>
      </c>
      <c r="K377" s="2334" t="s">
        <v>18</v>
      </c>
      <c r="L377" s="2334" t="s">
        <v>18</v>
      </c>
      <c r="M377" s="2334" t="s">
        <v>18</v>
      </c>
      <c r="N377" s="2334" t="s">
        <v>15</v>
      </c>
      <c r="O377" s="2334" t="s">
        <v>3263</v>
      </c>
      <c r="P377" s="2334" t="s">
        <v>3257</v>
      </c>
      <c r="Q377" s="2333" t="s">
        <v>3419</v>
      </c>
    </row>
    <row r="378" spans="1:17" s="2334" customFormat="1" ht="25.5" hidden="1" x14ac:dyDescent="0.2">
      <c r="A378" s="2334" t="s">
        <v>2835</v>
      </c>
      <c r="B378" s="2335" t="s">
        <v>3100</v>
      </c>
      <c r="C378" s="2334" t="s">
        <v>3099</v>
      </c>
      <c r="D378" s="2337" t="s">
        <v>1022</v>
      </c>
      <c r="E378" s="2349"/>
      <c r="F378" s="2327">
        <v>1845</v>
      </c>
      <c r="Q378" s="2333" t="s">
        <v>3419</v>
      </c>
    </row>
    <row r="379" spans="1:17" s="2334" customFormat="1" ht="25.5" hidden="1" x14ac:dyDescent="0.2">
      <c r="A379" s="2334" t="s">
        <v>2832</v>
      </c>
      <c r="B379" s="2335" t="s">
        <v>1933</v>
      </c>
      <c r="C379" s="2334" t="s">
        <v>3227</v>
      </c>
      <c r="D379" s="2337" t="s">
        <v>1026</v>
      </c>
      <c r="E379" s="2349"/>
      <c r="F379" s="2327">
        <v>651</v>
      </c>
      <c r="Q379" s="2333" t="s">
        <v>3419</v>
      </c>
    </row>
    <row r="380" spans="1:17" s="2334" customFormat="1" ht="12.75" customHeight="1" x14ac:dyDescent="0.2">
      <c r="A380" s="2334" t="s">
        <v>2372</v>
      </c>
      <c r="B380" s="2335" t="s">
        <v>2999</v>
      </c>
      <c r="C380" s="2334" t="s">
        <v>2738</v>
      </c>
      <c r="D380" s="2337" t="s">
        <v>1034</v>
      </c>
      <c r="E380" s="2349" t="s">
        <v>2567</v>
      </c>
      <c r="F380" s="2327">
        <v>30852</v>
      </c>
      <c r="G380" s="2369" t="s">
        <v>18</v>
      </c>
      <c r="H380" s="2368" t="s">
        <v>18</v>
      </c>
      <c r="I380" s="2371" t="s">
        <v>18</v>
      </c>
      <c r="J380" s="2371" t="s">
        <v>18</v>
      </c>
      <c r="K380" s="2371" t="s">
        <v>18</v>
      </c>
      <c r="L380" s="2371" t="s">
        <v>18</v>
      </c>
      <c r="M380" s="2371" t="s">
        <v>18</v>
      </c>
      <c r="N380" s="2334" t="s">
        <v>15</v>
      </c>
      <c r="O380" s="2334" t="s">
        <v>2337</v>
      </c>
      <c r="P380" s="2334" t="s">
        <v>3260</v>
      </c>
      <c r="Q380" s="2333" t="s">
        <v>3418</v>
      </c>
    </row>
    <row r="381" spans="1:17" s="2334" customFormat="1" ht="25.5" hidden="1" x14ac:dyDescent="0.2">
      <c r="A381" s="2334" t="s">
        <v>2835</v>
      </c>
      <c r="B381" s="2335" t="s">
        <v>3000</v>
      </c>
      <c r="C381" s="2334" t="s">
        <v>2998</v>
      </c>
      <c r="D381" s="2337" t="s">
        <v>1034</v>
      </c>
      <c r="E381" s="2349"/>
      <c r="F381" s="2327">
        <v>3104</v>
      </c>
      <c r="Q381" s="2333" t="s">
        <v>3418</v>
      </c>
    </row>
    <row r="382" spans="1:17" s="2334" customFormat="1" ht="12.75" hidden="1" customHeight="1" x14ac:dyDescent="0.2">
      <c r="A382" s="2334" t="s">
        <v>2835</v>
      </c>
      <c r="B382" s="2335" t="s">
        <v>1944</v>
      </c>
      <c r="C382" s="2334" t="s">
        <v>3201</v>
      </c>
      <c r="D382" s="2337" t="s">
        <v>1037</v>
      </c>
      <c r="E382" s="2349"/>
      <c r="F382" s="2327">
        <v>630</v>
      </c>
      <c r="Q382" s="2333" t="s">
        <v>3419</v>
      </c>
    </row>
    <row r="383" spans="1:17" s="2334" customFormat="1" ht="25.5" hidden="1" x14ac:dyDescent="0.2">
      <c r="A383" s="2333"/>
      <c r="B383" s="2336" t="s">
        <v>1958</v>
      </c>
      <c r="C383" s="2333"/>
      <c r="D383" s="2337" t="s">
        <v>1051</v>
      </c>
      <c r="E383" s="2334" t="s">
        <v>3486</v>
      </c>
      <c r="F383" s="2328"/>
      <c r="Q383" s="2333" t="s">
        <v>3419</v>
      </c>
    </row>
    <row r="384" spans="1:17" s="2334" customFormat="1" ht="12.75" hidden="1" customHeight="1" x14ac:dyDescent="0.2">
      <c r="A384" s="2334" t="s">
        <v>2832</v>
      </c>
      <c r="B384" s="2335" t="s">
        <v>1959</v>
      </c>
      <c r="C384" s="2334" t="s">
        <v>2837</v>
      </c>
      <c r="D384" s="2337" t="s">
        <v>1052</v>
      </c>
      <c r="E384" s="2349" t="s">
        <v>3487</v>
      </c>
      <c r="F384" s="2327">
        <v>1203</v>
      </c>
      <c r="Q384" s="2333" t="s">
        <v>3419</v>
      </c>
    </row>
    <row r="385" spans="1:17" s="2334" customFormat="1" ht="12.75" hidden="1" customHeight="1" x14ac:dyDescent="0.2">
      <c r="A385" s="2333"/>
      <c r="B385" s="2336" t="s">
        <v>1960</v>
      </c>
      <c r="C385" s="2333"/>
      <c r="D385" s="2337" t="s">
        <v>1053</v>
      </c>
      <c r="E385" s="2334" t="s">
        <v>3488</v>
      </c>
      <c r="F385" s="2328"/>
      <c r="Q385" s="2333" t="s">
        <v>3419</v>
      </c>
    </row>
    <row r="386" spans="1:17" s="2334" customFormat="1" ht="12.75" hidden="1" customHeight="1" x14ac:dyDescent="0.2">
      <c r="A386" s="2333"/>
      <c r="B386" s="2336" t="s">
        <v>1961</v>
      </c>
      <c r="C386" s="2333"/>
      <c r="D386" s="2337" t="s">
        <v>1054</v>
      </c>
      <c r="E386" s="2334" t="s">
        <v>3489</v>
      </c>
      <c r="F386" s="2328"/>
      <c r="Q386" s="2333" t="s">
        <v>3419</v>
      </c>
    </row>
    <row r="387" spans="1:17" ht="25.5" x14ac:dyDescent="0.2">
      <c r="A387" s="2334" t="s">
        <v>2835</v>
      </c>
      <c r="B387" s="2335" t="s">
        <v>1979</v>
      </c>
      <c r="C387" s="2334" t="s">
        <v>3033</v>
      </c>
      <c r="D387" s="2337" t="s">
        <v>1072</v>
      </c>
      <c r="E387" s="2334" t="s">
        <v>3379</v>
      </c>
      <c r="F387" s="2327">
        <v>5000</v>
      </c>
      <c r="G387" s="2368" t="s">
        <v>3412</v>
      </c>
      <c r="H387" s="2368" t="s">
        <v>18</v>
      </c>
      <c r="I387" s="2368" t="s">
        <v>18</v>
      </c>
      <c r="J387" s="2368" t="s">
        <v>18</v>
      </c>
      <c r="K387" s="2368" t="s">
        <v>18</v>
      </c>
      <c r="L387" s="2368" t="s">
        <v>18</v>
      </c>
      <c r="M387" s="2368" t="s">
        <v>18</v>
      </c>
      <c r="N387" s="2334" t="s">
        <v>15</v>
      </c>
      <c r="O387" s="2334" t="s">
        <v>3263</v>
      </c>
      <c r="P387" s="2334" t="s">
        <v>3257</v>
      </c>
      <c r="Q387" s="2333" t="s">
        <v>3419</v>
      </c>
    </row>
    <row r="388" spans="1:17" ht="25.5" hidden="1" x14ac:dyDescent="0.2">
      <c r="A388" s="2334" t="s">
        <v>2832</v>
      </c>
      <c r="B388" s="2335" t="s">
        <v>1980</v>
      </c>
      <c r="C388" s="2334" t="s">
        <v>3049</v>
      </c>
      <c r="D388" s="2337" t="s">
        <v>1073</v>
      </c>
      <c r="E388" s="2334"/>
      <c r="F388" s="2327">
        <v>98</v>
      </c>
      <c r="Q388" s="2333" t="s">
        <v>3419</v>
      </c>
    </row>
    <row r="389" spans="1:17" ht="25.5" hidden="1" x14ac:dyDescent="0.2">
      <c r="A389" s="2334" t="s">
        <v>2372</v>
      </c>
      <c r="B389" s="2335" t="s">
        <v>1982</v>
      </c>
      <c r="C389" s="2334" t="s">
        <v>2746</v>
      </c>
      <c r="D389" s="2337" t="s">
        <v>1075</v>
      </c>
      <c r="E389" s="2334" t="s">
        <v>2746</v>
      </c>
      <c r="F389" s="2327">
        <v>539.54999999999995</v>
      </c>
      <c r="G389" s="2334" t="s">
        <v>18</v>
      </c>
      <c r="H389" s="2334" t="s">
        <v>18</v>
      </c>
      <c r="I389" s="2334" t="s">
        <v>18</v>
      </c>
      <c r="J389" s="2334" t="s">
        <v>18</v>
      </c>
      <c r="K389" s="2334" t="s">
        <v>18</v>
      </c>
      <c r="L389" s="2334" t="s">
        <v>18</v>
      </c>
      <c r="M389" s="2334" t="s">
        <v>18</v>
      </c>
      <c r="N389" s="2334" t="s">
        <v>15</v>
      </c>
      <c r="O389" s="2334" t="s">
        <v>3287</v>
      </c>
      <c r="P389" s="2334" t="s">
        <v>3260</v>
      </c>
      <c r="Q389" s="2333" t="s">
        <v>3419</v>
      </c>
    </row>
    <row r="390" spans="1:17" ht="25.5" hidden="1" x14ac:dyDescent="0.2">
      <c r="A390" s="2334" t="s">
        <v>2372</v>
      </c>
      <c r="B390" s="2335" t="s">
        <v>1985</v>
      </c>
      <c r="C390" s="2334" t="s">
        <v>2747</v>
      </c>
      <c r="D390" s="2337" t="s">
        <v>1078</v>
      </c>
      <c r="E390" s="2334" t="s">
        <v>2747</v>
      </c>
      <c r="F390" s="2327">
        <v>1170</v>
      </c>
      <c r="G390" s="2334" t="s">
        <v>18</v>
      </c>
      <c r="H390" s="2334" t="s">
        <v>18</v>
      </c>
      <c r="I390" s="2334" t="s">
        <v>18</v>
      </c>
      <c r="J390" s="2334" t="s">
        <v>18</v>
      </c>
      <c r="K390" s="2334" t="s">
        <v>18</v>
      </c>
      <c r="L390" s="2334" t="s">
        <v>18</v>
      </c>
      <c r="M390" s="2334" t="s">
        <v>18</v>
      </c>
      <c r="N390" s="2334" t="s">
        <v>15</v>
      </c>
      <c r="O390" s="2334" t="s">
        <v>3287</v>
      </c>
      <c r="P390" s="2334" t="s">
        <v>3260</v>
      </c>
      <c r="Q390" s="2333" t="s">
        <v>3419</v>
      </c>
    </row>
    <row r="391" spans="1:17" ht="25.5" hidden="1" x14ac:dyDescent="0.2">
      <c r="A391" s="2334" t="s">
        <v>2372</v>
      </c>
      <c r="B391" s="2335" t="s">
        <v>1993</v>
      </c>
      <c r="C391" s="2334" t="s">
        <v>2748</v>
      </c>
      <c r="D391" s="2337" t="s">
        <v>1086</v>
      </c>
      <c r="E391" s="2334" t="s">
        <v>2748</v>
      </c>
      <c r="F391" s="2327">
        <v>120.72</v>
      </c>
      <c r="G391" s="2334" t="s">
        <v>18</v>
      </c>
      <c r="H391" s="2334" t="s">
        <v>18</v>
      </c>
      <c r="I391" s="2334" t="s">
        <v>18</v>
      </c>
      <c r="J391" s="2334" t="s">
        <v>18</v>
      </c>
      <c r="K391" s="2334" t="s">
        <v>18</v>
      </c>
      <c r="L391" s="2334" t="s">
        <v>18</v>
      </c>
      <c r="M391" s="2334" t="s">
        <v>18</v>
      </c>
      <c r="N391" s="2334" t="s">
        <v>15</v>
      </c>
      <c r="O391" s="2334" t="s">
        <v>3287</v>
      </c>
      <c r="P391" s="2334" t="s">
        <v>3260</v>
      </c>
      <c r="Q391" s="2333" t="s">
        <v>3419</v>
      </c>
    </row>
    <row r="392" spans="1:17" ht="25.5" hidden="1" x14ac:dyDescent="0.2">
      <c r="A392" s="2334" t="s">
        <v>2835</v>
      </c>
      <c r="B392" s="2335" t="s">
        <v>1995</v>
      </c>
      <c r="C392" s="2334" t="s">
        <v>3195</v>
      </c>
      <c r="D392" s="2337" t="s">
        <v>1088</v>
      </c>
      <c r="E392" s="2334"/>
      <c r="F392" s="2327">
        <v>356</v>
      </c>
      <c r="Q392" s="2333" t="s">
        <v>3419</v>
      </c>
    </row>
    <row r="393" spans="1:17" ht="25.5" hidden="1" x14ac:dyDescent="0.2">
      <c r="A393" s="2334" t="s">
        <v>2372</v>
      </c>
      <c r="B393" s="2335" t="s">
        <v>2751</v>
      </c>
      <c r="C393" s="2334" t="s">
        <v>2749</v>
      </c>
      <c r="D393" s="2337" t="s">
        <v>1091</v>
      </c>
      <c r="E393" s="2334" t="s">
        <v>2749</v>
      </c>
      <c r="F393" s="2327">
        <v>1711.6</v>
      </c>
      <c r="G393" s="2334" t="s">
        <v>18</v>
      </c>
      <c r="H393" s="2334" t="s">
        <v>18</v>
      </c>
      <c r="I393" s="2334" t="s">
        <v>18</v>
      </c>
      <c r="J393" s="2334" t="s">
        <v>18</v>
      </c>
      <c r="K393" s="2334" t="s">
        <v>18</v>
      </c>
      <c r="L393" s="2334" t="s">
        <v>18</v>
      </c>
      <c r="M393" s="2334" t="s">
        <v>18</v>
      </c>
      <c r="N393" s="2334" t="s">
        <v>15</v>
      </c>
      <c r="O393" s="2334" t="s">
        <v>3287</v>
      </c>
      <c r="P393" s="2334" t="s">
        <v>3260</v>
      </c>
      <c r="Q393" s="2333" t="s">
        <v>3419</v>
      </c>
    </row>
    <row r="394" spans="1:17" ht="25.5" x14ac:dyDescent="0.2">
      <c r="A394" s="2334" t="s">
        <v>2835</v>
      </c>
      <c r="B394" s="2335" t="s">
        <v>2000</v>
      </c>
      <c r="C394" s="2334" t="s">
        <v>3090</v>
      </c>
      <c r="D394" s="2337" t="s">
        <v>1093</v>
      </c>
      <c r="E394" s="2334" t="s">
        <v>3380</v>
      </c>
      <c r="F394" s="2327">
        <v>6411</v>
      </c>
      <c r="G394" s="2376">
        <v>12</v>
      </c>
      <c r="H394" s="2375">
        <v>42461</v>
      </c>
      <c r="I394" s="2375">
        <v>42825</v>
      </c>
      <c r="J394" s="2375">
        <v>42705</v>
      </c>
      <c r="K394" s="2368" t="s">
        <v>18</v>
      </c>
      <c r="L394" s="2368" t="s">
        <v>18</v>
      </c>
      <c r="M394" s="2368" t="s">
        <v>18</v>
      </c>
      <c r="N394" s="2334" t="s">
        <v>15</v>
      </c>
      <c r="O394" s="2334" t="s">
        <v>3263</v>
      </c>
      <c r="P394" s="2334" t="s">
        <v>3256</v>
      </c>
      <c r="Q394" s="2333" t="s">
        <v>3419</v>
      </c>
    </row>
    <row r="395" spans="1:17" ht="25.5" hidden="1" x14ac:dyDescent="0.2">
      <c r="A395" s="2333" t="s">
        <v>2346</v>
      </c>
      <c r="B395" s="2336" t="s">
        <v>2536</v>
      </c>
      <c r="C395" s="2333" t="s">
        <v>2365</v>
      </c>
      <c r="D395" s="2337" t="s">
        <v>1106</v>
      </c>
      <c r="E395" s="2334" t="s">
        <v>3405</v>
      </c>
      <c r="F395" s="2328">
        <v>1000</v>
      </c>
      <c r="G395" s="2333" t="s">
        <v>18</v>
      </c>
      <c r="H395" s="2333" t="s">
        <v>18</v>
      </c>
      <c r="I395" s="2333" t="s">
        <v>18</v>
      </c>
      <c r="J395" s="2333" t="s">
        <v>18</v>
      </c>
      <c r="K395" s="2333" t="s">
        <v>18</v>
      </c>
      <c r="L395" s="2333" t="s">
        <v>18</v>
      </c>
      <c r="M395" s="2333" t="s">
        <v>18</v>
      </c>
      <c r="N395" s="2334" t="s">
        <v>15</v>
      </c>
      <c r="O395" s="2334" t="s">
        <v>3287</v>
      </c>
      <c r="P395" s="2334" t="s">
        <v>3260</v>
      </c>
      <c r="Q395" s="2333" t="s">
        <v>3418</v>
      </c>
    </row>
    <row r="396" spans="1:17" ht="25.5" hidden="1" x14ac:dyDescent="0.2">
      <c r="A396" s="2334" t="s">
        <v>2524</v>
      </c>
      <c r="B396" s="2335" t="s">
        <v>2537</v>
      </c>
      <c r="C396" s="2334" t="s">
        <v>2535</v>
      </c>
      <c r="D396" s="2337" t="s">
        <v>1106</v>
      </c>
      <c r="E396" s="2334"/>
      <c r="F396" s="2327">
        <v>861.74</v>
      </c>
      <c r="Q396" s="2333" t="s">
        <v>3418</v>
      </c>
    </row>
    <row r="397" spans="1:17" ht="25.5" hidden="1" x14ac:dyDescent="0.2">
      <c r="A397" s="2334" t="s">
        <v>2372</v>
      </c>
      <c r="B397" s="2335" t="s">
        <v>2014</v>
      </c>
      <c r="C397" s="2334" t="s">
        <v>2753</v>
      </c>
      <c r="D397" s="2337" t="s">
        <v>1107</v>
      </c>
      <c r="E397" s="2334" t="s">
        <v>2753</v>
      </c>
      <c r="F397" s="2327">
        <v>866.25</v>
      </c>
      <c r="G397" s="2334" t="s">
        <v>18</v>
      </c>
      <c r="H397" s="2334" t="s">
        <v>18</v>
      </c>
      <c r="I397" s="2334" t="s">
        <v>18</v>
      </c>
      <c r="J397" s="2334" t="s">
        <v>18</v>
      </c>
      <c r="K397" s="2334" t="s">
        <v>18</v>
      </c>
      <c r="L397" s="2334" t="s">
        <v>18</v>
      </c>
      <c r="M397" s="2334" t="s">
        <v>18</v>
      </c>
      <c r="N397" s="2334" t="s">
        <v>15</v>
      </c>
      <c r="O397" s="2334" t="s">
        <v>3287</v>
      </c>
      <c r="P397" s="2334" t="s">
        <v>3260</v>
      </c>
      <c r="Q397" s="2333" t="s">
        <v>3419</v>
      </c>
    </row>
    <row r="398" spans="1:17" ht="25.5" hidden="1" x14ac:dyDescent="0.2">
      <c r="A398" s="2334" t="s">
        <v>2835</v>
      </c>
      <c r="B398" s="2335" t="s">
        <v>2017</v>
      </c>
      <c r="C398" s="2334" t="s">
        <v>3076</v>
      </c>
      <c r="D398" s="2337" t="s">
        <v>1110</v>
      </c>
      <c r="E398" s="2334"/>
      <c r="F398" s="2327">
        <v>106</v>
      </c>
      <c r="Q398" s="2333" t="s">
        <v>3419</v>
      </c>
    </row>
    <row r="399" spans="1:17" ht="25.5" hidden="1" x14ac:dyDescent="0.2">
      <c r="A399" s="2334" t="s">
        <v>2443</v>
      </c>
      <c r="B399" s="2335" t="s">
        <v>2018</v>
      </c>
      <c r="C399" s="2334" t="s">
        <v>2611</v>
      </c>
      <c r="D399" s="2337" t="s">
        <v>1111</v>
      </c>
      <c r="E399" s="2334"/>
      <c r="F399" s="2327">
        <v>1500</v>
      </c>
      <c r="Q399" s="2333" t="s">
        <v>3419</v>
      </c>
    </row>
    <row r="400" spans="1:17" ht="25.5" hidden="1" x14ac:dyDescent="0.2">
      <c r="A400" s="2334" t="s">
        <v>2524</v>
      </c>
      <c r="B400" s="2335" t="s">
        <v>3250</v>
      </c>
      <c r="C400" s="14"/>
      <c r="D400" s="2337" t="s">
        <v>1112</v>
      </c>
      <c r="E400" s="2349"/>
      <c r="F400" s="2327">
        <v>908.4</v>
      </c>
      <c r="Q400" s="2333" t="s">
        <v>3419</v>
      </c>
    </row>
    <row r="401" spans="1:17" ht="25.5" x14ac:dyDescent="0.2">
      <c r="A401" s="2334" t="s">
        <v>2832</v>
      </c>
      <c r="B401" s="2335" t="s">
        <v>3251</v>
      </c>
      <c r="C401" s="14" t="s">
        <v>2918</v>
      </c>
      <c r="D401" s="2337" t="s">
        <v>1112</v>
      </c>
      <c r="E401" s="2334" t="s">
        <v>3409</v>
      </c>
      <c r="F401" s="2327">
        <v>25437.170000000002</v>
      </c>
      <c r="G401" s="2369" t="s">
        <v>3412</v>
      </c>
      <c r="H401" s="2369" t="s">
        <v>18</v>
      </c>
      <c r="I401" s="2369" t="s">
        <v>18</v>
      </c>
      <c r="J401" s="2369" t="s">
        <v>18</v>
      </c>
      <c r="K401" s="2369" t="s">
        <v>18</v>
      </c>
      <c r="L401" s="2369" t="s">
        <v>18</v>
      </c>
      <c r="M401" s="2369" t="s">
        <v>18</v>
      </c>
      <c r="N401" s="2333" t="s">
        <v>15</v>
      </c>
      <c r="O401" s="2333" t="s">
        <v>3263</v>
      </c>
      <c r="P401" s="2333" t="s">
        <v>3256</v>
      </c>
      <c r="Q401" s="2333" t="s">
        <v>3419</v>
      </c>
    </row>
    <row r="402" spans="1:17" ht="25.5" hidden="1" x14ac:dyDescent="0.2">
      <c r="A402" s="2334" t="s">
        <v>2835</v>
      </c>
      <c r="B402" s="2335" t="s">
        <v>3183</v>
      </c>
      <c r="C402" s="2334" t="s">
        <v>3181</v>
      </c>
      <c r="D402" s="2337" t="s">
        <v>1117</v>
      </c>
      <c r="E402" s="2334"/>
      <c r="F402" s="2327">
        <v>837</v>
      </c>
      <c r="Q402" s="2333" t="s">
        <v>3419</v>
      </c>
    </row>
    <row r="403" spans="1:17" ht="25.5" hidden="1" x14ac:dyDescent="0.2">
      <c r="A403" s="2334" t="s">
        <v>2832</v>
      </c>
      <c r="B403" s="2335" t="s">
        <v>3184</v>
      </c>
      <c r="C403" s="2334" t="s">
        <v>3182</v>
      </c>
      <c r="D403" s="2337" t="s">
        <v>1117</v>
      </c>
      <c r="E403" s="2334"/>
      <c r="F403" s="2327">
        <v>260</v>
      </c>
      <c r="Q403" s="2333" t="s">
        <v>3419</v>
      </c>
    </row>
    <row r="404" spans="1:17" ht="25.5" hidden="1" x14ac:dyDescent="0.2">
      <c r="A404" s="2334" t="s">
        <v>2832</v>
      </c>
      <c r="B404" s="2335" t="s">
        <v>2027</v>
      </c>
      <c r="C404" s="2334" t="s">
        <v>3166</v>
      </c>
      <c r="D404" s="2337" t="s">
        <v>1120</v>
      </c>
      <c r="E404" s="2334"/>
      <c r="F404" s="2327">
        <v>225</v>
      </c>
      <c r="Q404" s="2333" t="s">
        <v>3419</v>
      </c>
    </row>
    <row r="405" spans="1:17" ht="25.5" hidden="1" x14ac:dyDescent="0.2">
      <c r="A405" s="2333" t="s">
        <v>2345</v>
      </c>
      <c r="B405" s="2336" t="s">
        <v>2028</v>
      </c>
      <c r="C405" s="14" t="s">
        <v>2470</v>
      </c>
      <c r="D405" s="2337" t="s">
        <v>1121</v>
      </c>
      <c r="E405" s="2334" t="s">
        <v>3324</v>
      </c>
      <c r="F405" s="2327">
        <v>3000</v>
      </c>
      <c r="G405" s="2333">
        <v>12</v>
      </c>
      <c r="H405" s="2338">
        <v>42461</v>
      </c>
      <c r="I405" s="2338">
        <v>42825</v>
      </c>
      <c r="J405" s="2338">
        <v>42644</v>
      </c>
      <c r="K405" s="2334" t="s">
        <v>18</v>
      </c>
      <c r="L405" s="2334" t="s">
        <v>18</v>
      </c>
      <c r="M405" s="2334" t="s">
        <v>18</v>
      </c>
      <c r="N405" s="2334" t="s">
        <v>15</v>
      </c>
      <c r="O405" s="2334" t="s">
        <v>3287</v>
      </c>
      <c r="P405" s="2334" t="s">
        <v>3259</v>
      </c>
      <c r="Q405" s="2333" t="s">
        <v>3419</v>
      </c>
    </row>
    <row r="406" spans="1:17" ht="25.5" hidden="1" x14ac:dyDescent="0.2">
      <c r="A406" s="2334" t="s">
        <v>2832</v>
      </c>
      <c r="B406" s="2335" t="s">
        <v>2036</v>
      </c>
      <c r="C406" s="2334" t="s">
        <v>2916</v>
      </c>
      <c r="D406" s="2337" t="s">
        <v>1129</v>
      </c>
      <c r="E406" s="2334"/>
      <c r="F406" s="2327">
        <v>670</v>
      </c>
      <c r="Q406" s="2333" t="s">
        <v>3419</v>
      </c>
    </row>
    <row r="407" spans="1:17" ht="25.5" hidden="1" x14ac:dyDescent="0.2">
      <c r="A407" s="2334" t="s">
        <v>2832</v>
      </c>
      <c r="B407" s="2335" t="s">
        <v>2037</v>
      </c>
      <c r="C407" s="2334" t="s">
        <v>3223</v>
      </c>
      <c r="D407" s="2337" t="s">
        <v>1130</v>
      </c>
      <c r="E407" s="2334"/>
      <c r="F407" s="2327">
        <v>325</v>
      </c>
      <c r="Q407" s="2333" t="s">
        <v>3419</v>
      </c>
    </row>
    <row r="408" spans="1:17" ht="25.5" hidden="1" x14ac:dyDescent="0.2">
      <c r="A408" s="2334" t="s">
        <v>2835</v>
      </c>
      <c r="B408" s="2335" t="s">
        <v>2038</v>
      </c>
      <c r="C408" s="2334" t="s">
        <v>3197</v>
      </c>
      <c r="D408" s="2337" t="s">
        <v>1131</v>
      </c>
      <c r="E408" s="2334"/>
      <c r="F408" s="2327">
        <v>84</v>
      </c>
      <c r="Q408" s="2333" t="s">
        <v>3419</v>
      </c>
    </row>
    <row r="409" spans="1:17" ht="25.5" x14ac:dyDescent="0.2">
      <c r="A409" s="2334" t="s">
        <v>2372</v>
      </c>
      <c r="B409" s="2335" t="s">
        <v>2042</v>
      </c>
      <c r="C409" s="2334" t="s">
        <v>2758</v>
      </c>
      <c r="D409" s="2337" t="s">
        <v>1134</v>
      </c>
      <c r="E409" s="2334" t="s">
        <v>3337</v>
      </c>
      <c r="F409" s="2327">
        <v>40865</v>
      </c>
      <c r="G409" s="2369" t="s">
        <v>18</v>
      </c>
      <c r="H409" s="2368" t="s">
        <v>18</v>
      </c>
      <c r="I409" s="2371" t="s">
        <v>18</v>
      </c>
      <c r="J409" s="2371" t="s">
        <v>18</v>
      </c>
      <c r="K409" s="2371" t="s">
        <v>18</v>
      </c>
      <c r="L409" s="2371" t="s">
        <v>18</v>
      </c>
      <c r="M409" s="2371" t="s">
        <v>18</v>
      </c>
      <c r="N409" s="2334" t="s">
        <v>15</v>
      </c>
      <c r="O409" s="2334" t="s">
        <v>2337</v>
      </c>
      <c r="P409" s="2334" t="s">
        <v>3260</v>
      </c>
      <c r="Q409" s="2333" t="s">
        <v>3419</v>
      </c>
    </row>
    <row r="410" spans="1:17" ht="25.5" x14ac:dyDescent="0.2">
      <c r="A410" s="2334" t="s">
        <v>2372</v>
      </c>
      <c r="B410" s="2335" t="s">
        <v>2045</v>
      </c>
      <c r="C410" s="2334" t="s">
        <v>2759</v>
      </c>
      <c r="D410" s="2337" t="s">
        <v>1137</v>
      </c>
      <c r="E410" s="2334" t="s">
        <v>2372</v>
      </c>
      <c r="F410" s="2327">
        <v>15961</v>
      </c>
      <c r="G410" s="2369" t="s">
        <v>18</v>
      </c>
      <c r="H410" s="2368" t="s">
        <v>18</v>
      </c>
      <c r="I410" s="2371" t="s">
        <v>18</v>
      </c>
      <c r="J410" s="2371" t="s">
        <v>18</v>
      </c>
      <c r="K410" s="2371" t="s">
        <v>18</v>
      </c>
      <c r="L410" s="2371" t="s">
        <v>18</v>
      </c>
      <c r="M410" s="2371" t="s">
        <v>18</v>
      </c>
      <c r="N410" s="2334" t="s">
        <v>15</v>
      </c>
      <c r="O410" s="2334" t="s">
        <v>2337</v>
      </c>
      <c r="P410" s="2334" t="s">
        <v>3260</v>
      </c>
      <c r="Q410" s="2333" t="s">
        <v>3419</v>
      </c>
    </row>
    <row r="411" spans="1:17" ht="25.5" hidden="1" x14ac:dyDescent="0.2">
      <c r="A411" s="2333" t="s">
        <v>2345</v>
      </c>
      <c r="B411" s="2336" t="s">
        <v>2052</v>
      </c>
      <c r="C411" s="2362" t="s">
        <v>3468</v>
      </c>
      <c r="D411" s="2337" t="s">
        <v>1144</v>
      </c>
      <c r="E411" s="2334" t="s">
        <v>3474</v>
      </c>
      <c r="F411" s="2328">
        <v>801</v>
      </c>
      <c r="G411" s="2333">
        <v>12</v>
      </c>
      <c r="H411" s="2338">
        <v>42798</v>
      </c>
      <c r="I411" s="2338">
        <v>43162</v>
      </c>
      <c r="L411" s="2333" t="s">
        <v>3402</v>
      </c>
      <c r="N411" s="2334" t="s">
        <v>15</v>
      </c>
      <c r="O411" s="2334" t="s">
        <v>3287</v>
      </c>
      <c r="P411" s="2334" t="s">
        <v>3259</v>
      </c>
      <c r="Q411" s="2333" t="s">
        <v>3419</v>
      </c>
    </row>
    <row r="412" spans="1:17" ht="25.5" hidden="1" x14ac:dyDescent="0.2">
      <c r="A412" s="2334" t="s">
        <v>2835</v>
      </c>
      <c r="B412" s="2335" t="s">
        <v>2057</v>
      </c>
      <c r="C412" s="2334" t="s">
        <v>2895</v>
      </c>
      <c r="D412" s="2337" t="s">
        <v>1149</v>
      </c>
      <c r="E412" s="2334"/>
      <c r="F412" s="2327">
        <v>2448</v>
      </c>
      <c r="Q412" s="2333" t="s">
        <v>3419</v>
      </c>
    </row>
    <row r="413" spans="1:17" ht="25.5" hidden="1" x14ac:dyDescent="0.2">
      <c r="A413" s="2334" t="s">
        <v>2835</v>
      </c>
      <c r="B413" s="2335" t="s">
        <v>2058</v>
      </c>
      <c r="C413" s="2334" t="s">
        <v>2989</v>
      </c>
      <c r="D413" s="2337" t="s">
        <v>1150</v>
      </c>
      <c r="E413" s="2334"/>
      <c r="F413" s="2327">
        <v>12</v>
      </c>
      <c r="Q413" s="2333" t="s">
        <v>3419</v>
      </c>
    </row>
    <row r="414" spans="1:17" ht="25.5" hidden="1" x14ac:dyDescent="0.2">
      <c r="A414" s="2334" t="s">
        <v>2835</v>
      </c>
      <c r="B414" s="2335" t="s">
        <v>2059</v>
      </c>
      <c r="C414" s="2334" t="s">
        <v>3050</v>
      </c>
      <c r="D414" s="2337" t="s">
        <v>1151</v>
      </c>
      <c r="E414" s="2334"/>
      <c r="F414" s="2327">
        <v>190</v>
      </c>
      <c r="Q414" s="2333" t="s">
        <v>3419</v>
      </c>
    </row>
    <row r="415" spans="1:17" ht="25.5" x14ac:dyDescent="0.2">
      <c r="A415" s="2334" t="s">
        <v>2835</v>
      </c>
      <c r="B415" s="2335" t="s">
        <v>2972</v>
      </c>
      <c r="C415" s="2334" t="s">
        <v>2971</v>
      </c>
      <c r="D415" s="2337" t="s">
        <v>1157</v>
      </c>
      <c r="E415" s="2334" t="s">
        <v>3381</v>
      </c>
      <c r="F415" s="2327">
        <v>6798</v>
      </c>
      <c r="G415" s="2368" t="s">
        <v>3412</v>
      </c>
      <c r="H415" s="2368" t="s">
        <v>18</v>
      </c>
      <c r="I415" s="2368" t="s">
        <v>18</v>
      </c>
      <c r="J415" s="2368" t="s">
        <v>18</v>
      </c>
      <c r="K415" s="2368" t="s">
        <v>18</v>
      </c>
      <c r="L415" s="2368" t="s">
        <v>18</v>
      </c>
      <c r="M415" s="2368" t="s">
        <v>18</v>
      </c>
      <c r="N415" s="2334" t="s">
        <v>15</v>
      </c>
      <c r="O415" s="2334" t="s">
        <v>3263</v>
      </c>
      <c r="P415" s="2334" t="s">
        <v>3256</v>
      </c>
      <c r="Q415" s="2333" t="s">
        <v>3419</v>
      </c>
    </row>
    <row r="416" spans="1:17" ht="25.5" hidden="1" x14ac:dyDescent="0.2">
      <c r="A416" s="2334" t="s">
        <v>2832</v>
      </c>
      <c r="B416" s="2335" t="s">
        <v>2973</v>
      </c>
      <c r="C416" s="2334" t="s">
        <v>2971</v>
      </c>
      <c r="D416" s="2337" t="s">
        <v>1157</v>
      </c>
      <c r="E416" s="2334"/>
      <c r="F416" s="2327">
        <v>1000</v>
      </c>
      <c r="Q416" s="2333" t="s">
        <v>3419</v>
      </c>
    </row>
    <row r="417" spans="1:17" ht="25.5" hidden="1" x14ac:dyDescent="0.2">
      <c r="A417" s="2334" t="s">
        <v>2835</v>
      </c>
      <c r="B417" s="2335" t="s">
        <v>2066</v>
      </c>
      <c r="C417" s="14" t="s">
        <v>3205</v>
      </c>
      <c r="D417" s="2337" t="s">
        <v>1158</v>
      </c>
      <c r="E417" s="2334"/>
      <c r="F417" s="2327">
        <v>2388</v>
      </c>
      <c r="Q417" s="2333" t="s">
        <v>3419</v>
      </c>
    </row>
    <row r="418" spans="1:17" ht="25.5" hidden="1" x14ac:dyDescent="0.2">
      <c r="A418" s="2334" t="s">
        <v>2835</v>
      </c>
      <c r="B418" s="2335" t="s">
        <v>2073</v>
      </c>
      <c r="C418" s="2334" t="s">
        <v>3136</v>
      </c>
      <c r="D418" s="2337" t="s">
        <v>1165</v>
      </c>
      <c r="E418" s="2334"/>
      <c r="F418" s="2327">
        <v>1047</v>
      </c>
      <c r="Q418" s="2333" t="s">
        <v>3419</v>
      </c>
    </row>
    <row r="419" spans="1:17" ht="25.5" hidden="1" x14ac:dyDescent="0.2">
      <c r="A419" s="2334" t="s">
        <v>2524</v>
      </c>
      <c r="B419" s="2335" t="s">
        <v>2075</v>
      </c>
      <c r="C419" s="2334" t="s">
        <v>2531</v>
      </c>
      <c r="D419" s="2337" t="s">
        <v>1167</v>
      </c>
      <c r="E419" s="2334"/>
      <c r="F419" s="2327">
        <v>80</v>
      </c>
      <c r="Q419" s="2333" t="s">
        <v>3419</v>
      </c>
    </row>
    <row r="420" spans="1:17" ht="25.5" hidden="1" x14ac:dyDescent="0.2">
      <c r="A420" s="2334" t="s">
        <v>2485</v>
      </c>
      <c r="B420" s="2335" t="s">
        <v>2077</v>
      </c>
      <c r="C420" s="2334" t="s">
        <v>2647</v>
      </c>
      <c r="D420" s="2337" t="s">
        <v>1169</v>
      </c>
      <c r="E420" s="2349" t="s">
        <v>3283</v>
      </c>
      <c r="F420" s="2327">
        <v>0</v>
      </c>
      <c r="H420" s="2334" t="s">
        <v>18</v>
      </c>
      <c r="I420" s="2334" t="s">
        <v>18</v>
      </c>
      <c r="J420" s="2334" t="s">
        <v>18</v>
      </c>
      <c r="K420" s="2334" t="s">
        <v>18</v>
      </c>
      <c r="L420" s="2334" t="s">
        <v>18</v>
      </c>
      <c r="M420" s="2334" t="s">
        <v>18</v>
      </c>
      <c r="N420" s="2334" t="s">
        <v>15</v>
      </c>
      <c r="O420" s="2334" t="s">
        <v>3263</v>
      </c>
      <c r="P420" s="2334" t="s">
        <v>3257</v>
      </c>
      <c r="Q420" s="2333" t="s">
        <v>3419</v>
      </c>
    </row>
    <row r="421" spans="1:17" ht="25.5" hidden="1" x14ac:dyDescent="0.2">
      <c r="A421" s="2334" t="s">
        <v>2372</v>
      </c>
      <c r="B421" s="2335" t="s">
        <v>3190</v>
      </c>
      <c r="C421" s="14" t="s">
        <v>2764</v>
      </c>
      <c r="D421" s="2337" t="s">
        <v>1171</v>
      </c>
      <c r="E421" s="14" t="s">
        <v>2764</v>
      </c>
      <c r="F421" s="2327">
        <v>1200</v>
      </c>
      <c r="G421" s="2334" t="s">
        <v>18</v>
      </c>
      <c r="H421" s="2334" t="s">
        <v>18</v>
      </c>
      <c r="I421" s="2334" t="s">
        <v>18</v>
      </c>
      <c r="J421" s="2334" t="s">
        <v>18</v>
      </c>
      <c r="K421" s="2334" t="s">
        <v>18</v>
      </c>
      <c r="L421" s="2334" t="s">
        <v>18</v>
      </c>
      <c r="M421" s="2334" t="s">
        <v>18</v>
      </c>
      <c r="N421" s="2334" t="s">
        <v>15</v>
      </c>
      <c r="O421" s="2334" t="s">
        <v>3287</v>
      </c>
      <c r="P421" s="2334" t="s">
        <v>3260</v>
      </c>
      <c r="Q421" s="2333" t="s">
        <v>3419</v>
      </c>
    </row>
    <row r="422" spans="1:17" ht="25.5" x14ac:dyDescent="0.2">
      <c r="A422" s="2334" t="s">
        <v>2832</v>
      </c>
      <c r="B422" s="2335" t="s">
        <v>3191</v>
      </c>
      <c r="C422" s="14" t="s">
        <v>3189</v>
      </c>
      <c r="D422" s="2337" t="s">
        <v>1171</v>
      </c>
      <c r="E422" s="2334" t="s">
        <v>3410</v>
      </c>
      <c r="F422" s="2327">
        <v>40890</v>
      </c>
      <c r="G422" s="2368" t="s">
        <v>3412</v>
      </c>
      <c r="H422" s="2368" t="s">
        <v>18</v>
      </c>
      <c r="I422" s="2368" t="s">
        <v>18</v>
      </c>
      <c r="J422" s="2368" t="s">
        <v>18</v>
      </c>
      <c r="K422" s="2368" t="s">
        <v>18</v>
      </c>
      <c r="L422" s="2368" t="s">
        <v>18</v>
      </c>
      <c r="M422" s="2368" t="s">
        <v>18</v>
      </c>
      <c r="N422" s="2334" t="s">
        <v>15</v>
      </c>
      <c r="O422" s="2333" t="s">
        <v>3263</v>
      </c>
      <c r="P422" s="2333" t="s">
        <v>3256</v>
      </c>
      <c r="Q422" s="2333" t="s">
        <v>3419</v>
      </c>
    </row>
    <row r="423" spans="1:17" ht="25.5" x14ac:dyDescent="0.2">
      <c r="A423" s="2334" t="s">
        <v>2835</v>
      </c>
      <c r="B423" s="2335" t="s">
        <v>3192</v>
      </c>
      <c r="C423" s="14" t="s">
        <v>3189</v>
      </c>
      <c r="D423" s="2337" t="s">
        <v>1171</v>
      </c>
      <c r="E423" s="2334" t="s">
        <v>3382</v>
      </c>
      <c r="F423" s="2327">
        <v>5360</v>
      </c>
      <c r="G423" s="2368" t="s">
        <v>3412</v>
      </c>
      <c r="H423" s="2368" t="s">
        <v>18</v>
      </c>
      <c r="I423" s="2368" t="s">
        <v>18</v>
      </c>
      <c r="J423" s="2368" t="s">
        <v>18</v>
      </c>
      <c r="K423" s="2368" t="s">
        <v>18</v>
      </c>
      <c r="L423" s="2368" t="s">
        <v>18</v>
      </c>
      <c r="M423" s="2368" t="s">
        <v>18</v>
      </c>
      <c r="N423" s="2334" t="s">
        <v>15</v>
      </c>
      <c r="O423" s="2334" t="s">
        <v>3263</v>
      </c>
      <c r="P423" s="2334" t="s">
        <v>3256</v>
      </c>
      <c r="Q423" s="2333" t="s">
        <v>3419</v>
      </c>
    </row>
    <row r="424" spans="1:17" ht="25.5" hidden="1" x14ac:dyDescent="0.2">
      <c r="A424" s="2334" t="s">
        <v>2832</v>
      </c>
      <c r="B424" s="2335" t="s">
        <v>2081</v>
      </c>
      <c r="C424" s="2334" t="s">
        <v>3016</v>
      </c>
      <c r="D424" s="2337" t="s">
        <v>1173</v>
      </c>
      <c r="E424" s="2334"/>
      <c r="F424" s="2327">
        <v>51</v>
      </c>
      <c r="Q424" s="2333" t="s">
        <v>3419</v>
      </c>
    </row>
    <row r="425" spans="1:17" ht="25.5" x14ac:dyDescent="0.2">
      <c r="A425" s="2334" t="s">
        <v>2372</v>
      </c>
      <c r="B425" s="2335" t="s">
        <v>2090</v>
      </c>
      <c r="C425" s="2334" t="s">
        <v>2766</v>
      </c>
      <c r="D425" s="2337" t="s">
        <v>1182</v>
      </c>
      <c r="E425" s="2334" t="s">
        <v>3338</v>
      </c>
      <c r="F425" s="2327">
        <v>7052.04</v>
      </c>
      <c r="G425" s="2369" t="s">
        <v>18</v>
      </c>
      <c r="H425" s="2368" t="s">
        <v>18</v>
      </c>
      <c r="I425" s="2371" t="s">
        <v>18</v>
      </c>
      <c r="J425" s="2371" t="s">
        <v>18</v>
      </c>
      <c r="K425" s="2371" t="s">
        <v>18</v>
      </c>
      <c r="L425" s="2371" t="s">
        <v>18</v>
      </c>
      <c r="M425" s="2371" t="s">
        <v>18</v>
      </c>
      <c r="N425" s="2334" t="s">
        <v>15</v>
      </c>
      <c r="O425" s="2334" t="s">
        <v>2337</v>
      </c>
      <c r="P425" s="2334" t="s">
        <v>3260</v>
      </c>
      <c r="Q425" s="2333" t="s">
        <v>3419</v>
      </c>
    </row>
    <row r="426" spans="1:17" ht="25.5" x14ac:dyDescent="0.2">
      <c r="A426" s="2333" t="s">
        <v>2345</v>
      </c>
      <c r="B426" s="2336" t="s">
        <v>2101</v>
      </c>
      <c r="C426" s="14" t="s">
        <v>2471</v>
      </c>
      <c r="D426" s="2337" t="s">
        <v>1193</v>
      </c>
      <c r="E426" s="2334" t="s">
        <v>3331</v>
      </c>
      <c r="F426" s="2327">
        <v>6060</v>
      </c>
      <c r="G426" s="2376">
        <v>12</v>
      </c>
      <c r="H426" s="2375">
        <v>42491</v>
      </c>
      <c r="I426" s="2375">
        <v>42855</v>
      </c>
      <c r="J426" s="2366" t="s">
        <v>18</v>
      </c>
      <c r="K426" s="2366" t="s">
        <v>18</v>
      </c>
      <c r="L426" s="2366" t="s">
        <v>18</v>
      </c>
      <c r="M426" s="2366" t="s">
        <v>18</v>
      </c>
      <c r="N426" s="2334" t="s">
        <v>15</v>
      </c>
      <c r="O426" s="2334" t="s">
        <v>3288</v>
      </c>
      <c r="P426" s="2334" t="s">
        <v>3259</v>
      </c>
      <c r="Q426" s="2333" t="s">
        <v>3419</v>
      </c>
    </row>
    <row r="427" spans="1:17" ht="25.5" hidden="1" x14ac:dyDescent="0.2">
      <c r="A427" s="2334" t="s">
        <v>2832</v>
      </c>
      <c r="B427" s="2335" t="s">
        <v>2103</v>
      </c>
      <c r="C427" s="2334" t="s">
        <v>3461</v>
      </c>
      <c r="D427" s="2337" t="s">
        <v>1195</v>
      </c>
      <c r="E427" s="2334" t="s">
        <v>3462</v>
      </c>
      <c r="F427" s="2327">
        <v>177</v>
      </c>
      <c r="Q427" s="2333" t="s">
        <v>3419</v>
      </c>
    </row>
    <row r="428" spans="1:17" ht="25.5" hidden="1" x14ac:dyDescent="0.2">
      <c r="A428" s="2333" t="s">
        <v>2485</v>
      </c>
      <c r="B428" s="2336" t="s">
        <v>2769</v>
      </c>
      <c r="C428" s="2334" t="s">
        <v>2496</v>
      </c>
      <c r="D428" s="2337" t="s">
        <v>1198</v>
      </c>
      <c r="E428" s="2334" t="s">
        <v>3455</v>
      </c>
      <c r="F428" s="2327">
        <v>2000</v>
      </c>
      <c r="N428" s="2334" t="s">
        <v>15</v>
      </c>
      <c r="Q428" s="2333" t="s">
        <v>3418</v>
      </c>
    </row>
    <row r="429" spans="1:17" ht="25.5" hidden="1" x14ac:dyDescent="0.2">
      <c r="A429" s="2334" t="s">
        <v>2372</v>
      </c>
      <c r="B429" s="2335" t="s">
        <v>2770</v>
      </c>
      <c r="C429" s="2334" t="s">
        <v>2768</v>
      </c>
      <c r="D429" s="2337" t="s">
        <v>1198</v>
      </c>
      <c r="E429" s="2334" t="s">
        <v>2768</v>
      </c>
      <c r="F429" s="2327">
        <v>1900</v>
      </c>
      <c r="G429" s="2334" t="s">
        <v>18</v>
      </c>
      <c r="H429" s="2334" t="s">
        <v>18</v>
      </c>
      <c r="I429" s="2334" t="s">
        <v>18</v>
      </c>
      <c r="J429" s="2334" t="s">
        <v>18</v>
      </c>
      <c r="K429" s="2334" t="s">
        <v>18</v>
      </c>
      <c r="L429" s="2334" t="s">
        <v>18</v>
      </c>
      <c r="M429" s="2334" t="s">
        <v>18</v>
      </c>
      <c r="N429" s="2334" t="s">
        <v>15</v>
      </c>
      <c r="O429" s="2334" t="s">
        <v>3287</v>
      </c>
      <c r="P429" s="2334" t="s">
        <v>3260</v>
      </c>
      <c r="Q429" s="2333" t="s">
        <v>3418</v>
      </c>
    </row>
    <row r="430" spans="1:17" ht="25.5" hidden="1" x14ac:dyDescent="0.2">
      <c r="A430" s="2334" t="s">
        <v>2372</v>
      </c>
      <c r="B430" s="2335" t="s">
        <v>2109</v>
      </c>
      <c r="C430" s="2334" t="s">
        <v>2771</v>
      </c>
      <c r="D430" s="2337" t="s">
        <v>1201</v>
      </c>
      <c r="E430" s="2334" t="s">
        <v>2771</v>
      </c>
      <c r="F430" s="2327">
        <v>125</v>
      </c>
      <c r="G430" s="2334" t="s">
        <v>18</v>
      </c>
      <c r="H430" s="2334" t="s">
        <v>18</v>
      </c>
      <c r="I430" s="2334" t="s">
        <v>18</v>
      </c>
      <c r="J430" s="2334" t="s">
        <v>18</v>
      </c>
      <c r="K430" s="2334" t="s">
        <v>18</v>
      </c>
      <c r="L430" s="2334" t="s">
        <v>18</v>
      </c>
      <c r="M430" s="2334" t="s">
        <v>18</v>
      </c>
      <c r="N430" s="2334" t="s">
        <v>15</v>
      </c>
      <c r="O430" s="2334" t="s">
        <v>3287</v>
      </c>
      <c r="P430" s="2334" t="s">
        <v>3260</v>
      </c>
      <c r="Q430" s="2333" t="s">
        <v>3419</v>
      </c>
    </row>
    <row r="431" spans="1:17" ht="25.5" x14ac:dyDescent="0.2">
      <c r="A431" s="2333" t="s">
        <v>2345</v>
      </c>
      <c r="B431" s="2336" t="s">
        <v>2111</v>
      </c>
      <c r="C431" s="14" t="s">
        <v>2472</v>
      </c>
      <c r="D431" s="2337" t="s">
        <v>1203</v>
      </c>
      <c r="E431" s="2334" t="s">
        <v>3300</v>
      </c>
      <c r="F431" s="2327">
        <v>82749</v>
      </c>
      <c r="G431" s="2366">
        <v>12</v>
      </c>
      <c r="H431" s="2367">
        <v>42461</v>
      </c>
      <c r="I431" s="2367">
        <v>42825</v>
      </c>
      <c r="J431" s="2366" t="s">
        <v>3294</v>
      </c>
      <c r="K431" s="2366" t="s">
        <v>18</v>
      </c>
      <c r="L431" s="2366" t="s">
        <v>18</v>
      </c>
      <c r="M431" s="2366" t="s">
        <v>18</v>
      </c>
      <c r="N431" s="2333" t="s">
        <v>15</v>
      </c>
      <c r="O431" s="2333" t="s">
        <v>3288</v>
      </c>
      <c r="P431" s="2333" t="s">
        <v>3259</v>
      </c>
      <c r="Q431" s="2333" t="s">
        <v>3419</v>
      </c>
    </row>
    <row r="432" spans="1:17" ht="25.5" hidden="1" x14ac:dyDescent="0.2">
      <c r="A432" s="2334" t="s">
        <v>2832</v>
      </c>
      <c r="B432" s="2335" t="s">
        <v>2127</v>
      </c>
      <c r="C432" s="2334" t="s">
        <v>2897</v>
      </c>
      <c r="D432" s="2337" t="s">
        <v>1219</v>
      </c>
      <c r="E432" s="2334"/>
      <c r="F432" s="2327">
        <v>336</v>
      </c>
      <c r="Q432" s="2333" t="s">
        <v>3419</v>
      </c>
    </row>
    <row r="433" spans="1:17" ht="25.5" hidden="1" x14ac:dyDescent="0.2">
      <c r="A433" s="2334" t="s">
        <v>2832</v>
      </c>
      <c r="B433" s="2335" t="s">
        <v>2135</v>
      </c>
      <c r="C433" s="2334" t="s">
        <v>3106</v>
      </c>
      <c r="D433" s="2337" t="s">
        <v>1227</v>
      </c>
      <c r="E433" s="2334"/>
      <c r="F433" s="2327">
        <v>1935</v>
      </c>
      <c r="Q433" s="2333" t="s">
        <v>3419</v>
      </c>
    </row>
    <row r="434" spans="1:17" ht="25.5" hidden="1" x14ac:dyDescent="0.2">
      <c r="A434" s="2333" t="s">
        <v>2485</v>
      </c>
      <c r="B434" s="2336" t="s">
        <v>2554</v>
      </c>
      <c r="C434" s="2334" t="s">
        <v>2497</v>
      </c>
      <c r="D434" s="2337" t="s">
        <v>1228</v>
      </c>
      <c r="E434" s="2334" t="s">
        <v>3456</v>
      </c>
      <c r="F434" s="2328">
        <v>1100</v>
      </c>
      <c r="N434" s="2334" t="s">
        <v>15</v>
      </c>
      <c r="Q434" s="2333" t="s">
        <v>3418</v>
      </c>
    </row>
    <row r="435" spans="1:17" ht="25.5" hidden="1" x14ac:dyDescent="0.2">
      <c r="A435" s="2334" t="s">
        <v>2524</v>
      </c>
      <c r="B435" s="2336" t="s">
        <v>2555</v>
      </c>
      <c r="C435" s="2334" t="s">
        <v>2553</v>
      </c>
      <c r="D435" s="2337" t="s">
        <v>1228</v>
      </c>
      <c r="E435" s="2334"/>
      <c r="F435" s="2327">
        <v>682.7</v>
      </c>
      <c r="Q435" s="2333" t="s">
        <v>3418</v>
      </c>
    </row>
    <row r="436" spans="1:17" ht="25.5" hidden="1" x14ac:dyDescent="0.2">
      <c r="A436" s="2334" t="s">
        <v>2372</v>
      </c>
      <c r="B436" s="2335" t="s">
        <v>2774</v>
      </c>
      <c r="C436" s="2334" t="s">
        <v>2773</v>
      </c>
      <c r="D436" s="2337" t="s">
        <v>1228</v>
      </c>
      <c r="E436" s="2334" t="s">
        <v>3336</v>
      </c>
      <c r="F436" s="2327">
        <v>7427.6</v>
      </c>
      <c r="G436" s="2369" t="s">
        <v>18</v>
      </c>
      <c r="H436" s="2368" t="s">
        <v>18</v>
      </c>
      <c r="I436" s="2371" t="s">
        <v>18</v>
      </c>
      <c r="J436" s="2371" t="s">
        <v>18</v>
      </c>
      <c r="K436" s="2371" t="s">
        <v>18</v>
      </c>
      <c r="L436" s="2371" t="s">
        <v>18</v>
      </c>
      <c r="M436" s="2371" t="s">
        <v>18</v>
      </c>
      <c r="N436" s="2334" t="s">
        <v>15</v>
      </c>
      <c r="O436" s="2334" t="s">
        <v>2337</v>
      </c>
      <c r="P436" s="2334" t="s">
        <v>3260</v>
      </c>
      <c r="Q436" s="2333" t="s">
        <v>3418</v>
      </c>
    </row>
    <row r="437" spans="1:17" ht="25.5" hidden="1" x14ac:dyDescent="0.2">
      <c r="A437" s="2334" t="s">
        <v>2372</v>
      </c>
      <c r="B437" s="2335" t="s">
        <v>2137</v>
      </c>
      <c r="C437" s="2334" t="s">
        <v>2775</v>
      </c>
      <c r="D437" s="2337" t="s">
        <v>1229</v>
      </c>
      <c r="E437" s="2334" t="s">
        <v>2775</v>
      </c>
      <c r="F437" s="2327">
        <v>250</v>
      </c>
      <c r="G437" s="2334" t="s">
        <v>18</v>
      </c>
      <c r="H437" s="2334" t="s">
        <v>18</v>
      </c>
      <c r="I437" s="2334" t="s">
        <v>18</v>
      </c>
      <c r="J437" s="2334" t="s">
        <v>18</v>
      </c>
      <c r="K437" s="2334" t="s">
        <v>18</v>
      </c>
      <c r="L437" s="2334" t="s">
        <v>18</v>
      </c>
      <c r="M437" s="2334" t="s">
        <v>18</v>
      </c>
      <c r="N437" s="2334" t="s">
        <v>15</v>
      </c>
      <c r="O437" s="2334" t="s">
        <v>3287</v>
      </c>
      <c r="P437" s="2334" t="s">
        <v>3260</v>
      </c>
      <c r="Q437" s="2333" t="s">
        <v>3419</v>
      </c>
    </row>
    <row r="438" spans="1:17" ht="25.5" x14ac:dyDescent="0.2">
      <c r="A438" s="2334" t="s">
        <v>2835</v>
      </c>
      <c r="B438" s="2335" t="s">
        <v>2148</v>
      </c>
      <c r="C438" s="2334" t="s">
        <v>3221</v>
      </c>
      <c r="D438" s="2337" t="s">
        <v>1240</v>
      </c>
      <c r="E438" s="2334" t="s">
        <v>3390</v>
      </c>
      <c r="F438" s="2327">
        <v>7000</v>
      </c>
      <c r="G438" s="2368" t="s">
        <v>18</v>
      </c>
      <c r="H438" s="2368" t="s">
        <v>18</v>
      </c>
      <c r="I438" s="2368" t="s">
        <v>18</v>
      </c>
      <c r="J438" s="2368" t="s">
        <v>18</v>
      </c>
      <c r="K438" s="2368" t="s">
        <v>18</v>
      </c>
      <c r="L438" s="2368" t="s">
        <v>18</v>
      </c>
      <c r="M438" s="2368" t="s">
        <v>18</v>
      </c>
      <c r="N438" s="2333" t="s">
        <v>15</v>
      </c>
      <c r="O438" s="2333" t="s">
        <v>3263</v>
      </c>
      <c r="P438" s="2333" t="s">
        <v>3257</v>
      </c>
      <c r="Q438" s="2333" t="s">
        <v>3419</v>
      </c>
    </row>
    <row r="439" spans="1:17" ht="25.5" hidden="1" x14ac:dyDescent="0.2">
      <c r="A439" s="2334" t="s">
        <v>2372</v>
      </c>
      <c r="B439" s="2335" t="s">
        <v>2151</v>
      </c>
      <c r="C439" s="2334" t="s">
        <v>2779</v>
      </c>
      <c r="D439" s="2337" t="s">
        <v>1243</v>
      </c>
      <c r="E439" s="2334" t="s">
        <v>2779</v>
      </c>
      <c r="F439" s="2327">
        <v>1018.5</v>
      </c>
      <c r="G439" s="2334" t="s">
        <v>18</v>
      </c>
      <c r="H439" s="2334" t="s">
        <v>18</v>
      </c>
      <c r="I439" s="2334" t="s">
        <v>18</v>
      </c>
      <c r="J439" s="2334" t="s">
        <v>18</v>
      </c>
      <c r="K439" s="2334" t="s">
        <v>18</v>
      </c>
      <c r="L439" s="2334" t="s">
        <v>18</v>
      </c>
      <c r="M439" s="2334" t="s">
        <v>18</v>
      </c>
      <c r="N439" s="2334" t="s">
        <v>15</v>
      </c>
      <c r="O439" s="2334" t="s">
        <v>3287</v>
      </c>
      <c r="P439" s="2334" t="s">
        <v>3260</v>
      </c>
      <c r="Q439" s="2333" t="s">
        <v>3419</v>
      </c>
    </row>
    <row r="440" spans="1:17" ht="25.5" hidden="1" x14ac:dyDescent="0.2">
      <c r="A440" s="2334" t="s">
        <v>2832</v>
      </c>
      <c r="B440" s="2335" t="s">
        <v>3064</v>
      </c>
      <c r="C440" s="2334" t="s">
        <v>3040</v>
      </c>
      <c r="D440" s="2337" t="s">
        <v>1245</v>
      </c>
      <c r="E440" s="2334"/>
      <c r="F440" s="2327">
        <v>4483</v>
      </c>
      <c r="Q440" s="2333" t="s">
        <v>3419</v>
      </c>
    </row>
    <row r="441" spans="1:17" ht="25.5" hidden="1" x14ac:dyDescent="0.2">
      <c r="A441" s="2334" t="s">
        <v>2835</v>
      </c>
      <c r="B441" s="2335" t="s">
        <v>3065</v>
      </c>
      <c r="C441" s="2334" t="s">
        <v>3040</v>
      </c>
      <c r="D441" s="2337" t="s">
        <v>1245</v>
      </c>
      <c r="E441" s="2334"/>
      <c r="F441" s="2327">
        <v>3688</v>
      </c>
      <c r="Q441" s="2333" t="s">
        <v>3419</v>
      </c>
    </row>
    <row r="442" spans="1:17" ht="25.5" x14ac:dyDescent="0.2">
      <c r="A442" s="2334" t="s">
        <v>2835</v>
      </c>
      <c r="B442" s="2335" t="s">
        <v>2161</v>
      </c>
      <c r="C442" s="2334" t="s">
        <v>2919</v>
      </c>
      <c r="D442" s="2337" t="s">
        <v>1253</v>
      </c>
      <c r="E442" s="2334" t="s">
        <v>3383</v>
      </c>
      <c r="F442" s="2327">
        <v>8248</v>
      </c>
      <c r="G442" s="2368" t="s">
        <v>18</v>
      </c>
      <c r="H442" s="2369" t="s">
        <v>18</v>
      </c>
      <c r="I442" s="2368" t="s">
        <v>18</v>
      </c>
      <c r="J442" s="2369" t="s">
        <v>18</v>
      </c>
      <c r="K442" s="2368" t="s">
        <v>18</v>
      </c>
      <c r="L442" s="2369" t="s">
        <v>18</v>
      </c>
      <c r="M442" s="2368" t="s">
        <v>18</v>
      </c>
      <c r="N442" s="2334" t="s">
        <v>15</v>
      </c>
      <c r="O442" s="2334" t="s">
        <v>3263</v>
      </c>
      <c r="P442" s="2334" t="s">
        <v>3256</v>
      </c>
      <c r="Q442" s="2333" t="s">
        <v>3419</v>
      </c>
    </row>
    <row r="443" spans="1:17" ht="25.5" hidden="1" x14ac:dyDescent="0.2">
      <c r="A443" s="2333" t="s">
        <v>2345</v>
      </c>
      <c r="B443" s="2336" t="s">
        <v>2164</v>
      </c>
      <c r="C443" s="2334" t="s">
        <v>2473</v>
      </c>
      <c r="D443" s="2337" t="s">
        <v>1256</v>
      </c>
      <c r="E443" s="2334" t="s">
        <v>3467</v>
      </c>
      <c r="F443" s="2327">
        <v>1200</v>
      </c>
      <c r="G443" s="2333">
        <v>12</v>
      </c>
      <c r="H443" s="2338">
        <v>42826</v>
      </c>
      <c r="I443" s="2338">
        <v>43190</v>
      </c>
      <c r="L443" s="2333" t="s">
        <v>3402</v>
      </c>
      <c r="N443" s="2334" t="s">
        <v>15</v>
      </c>
      <c r="O443" s="2334" t="s">
        <v>3287</v>
      </c>
      <c r="P443" s="2334" t="s">
        <v>3259</v>
      </c>
      <c r="Q443" s="2333" t="s">
        <v>3419</v>
      </c>
    </row>
    <row r="444" spans="1:17" ht="25.5" x14ac:dyDescent="0.2">
      <c r="A444" s="2334" t="s">
        <v>2835</v>
      </c>
      <c r="B444" s="2335" t="s">
        <v>2173</v>
      </c>
      <c r="C444" s="2334" t="s">
        <v>2985</v>
      </c>
      <c r="D444" s="2337" t="s">
        <v>1265</v>
      </c>
      <c r="E444" s="2334" t="s">
        <v>3386</v>
      </c>
      <c r="F444" s="2327">
        <v>5305</v>
      </c>
      <c r="G444" s="2368" t="s">
        <v>18</v>
      </c>
      <c r="H444" s="2369" t="s">
        <v>18</v>
      </c>
      <c r="I444" s="2368" t="s">
        <v>18</v>
      </c>
      <c r="J444" s="2369" t="s">
        <v>18</v>
      </c>
      <c r="K444" s="2368" t="s">
        <v>18</v>
      </c>
      <c r="L444" s="2369" t="s">
        <v>18</v>
      </c>
      <c r="M444" s="2368" t="s">
        <v>18</v>
      </c>
      <c r="N444" s="2334" t="s">
        <v>15</v>
      </c>
      <c r="O444" s="2334" t="s">
        <v>3263</v>
      </c>
      <c r="P444" s="2334" t="s">
        <v>3256</v>
      </c>
      <c r="Q444" s="2333" t="s">
        <v>3419</v>
      </c>
    </row>
    <row r="445" spans="1:17" ht="25.5" hidden="1" x14ac:dyDescent="0.2">
      <c r="A445" s="2334" t="s">
        <v>2443</v>
      </c>
      <c r="B445" s="2335" t="s">
        <v>2181</v>
      </c>
      <c r="C445" s="2334" t="s">
        <v>2605</v>
      </c>
      <c r="D445" s="2337" t="s">
        <v>1273</v>
      </c>
      <c r="E445" s="2334"/>
      <c r="F445" s="2327">
        <v>500</v>
      </c>
      <c r="Q445" s="2333" t="s">
        <v>3419</v>
      </c>
    </row>
    <row r="446" spans="1:17" ht="25.5" hidden="1" x14ac:dyDescent="0.2">
      <c r="A446" s="2334" t="s">
        <v>2832</v>
      </c>
      <c r="B446" s="2335" t="s">
        <v>2187</v>
      </c>
      <c r="C446" s="14" t="s">
        <v>3022</v>
      </c>
      <c r="D446" s="2337" t="s">
        <v>1279</v>
      </c>
      <c r="E446" s="2334" t="s">
        <v>3362</v>
      </c>
      <c r="F446" s="2327">
        <v>31988</v>
      </c>
      <c r="G446" s="2369">
        <f>12*5</f>
        <v>60</v>
      </c>
      <c r="H446" s="2370">
        <v>41975</v>
      </c>
      <c r="I446" s="2370">
        <v>43435</v>
      </c>
      <c r="J446" s="2370">
        <v>42736</v>
      </c>
      <c r="K446" s="2369" t="s">
        <v>18</v>
      </c>
      <c r="L446" s="2369" t="s">
        <v>18</v>
      </c>
      <c r="M446" s="2369" t="s">
        <v>18</v>
      </c>
      <c r="N446" s="2333" t="s">
        <v>3268</v>
      </c>
      <c r="O446" s="2333" t="s">
        <v>3265</v>
      </c>
      <c r="P446" s="2333" t="s">
        <v>2832</v>
      </c>
      <c r="Q446" s="2333" t="s">
        <v>3419</v>
      </c>
    </row>
    <row r="447" spans="1:17" ht="25.5" hidden="1" x14ac:dyDescent="0.2">
      <c r="A447" s="2334" t="s">
        <v>2832</v>
      </c>
      <c r="B447" s="2335" t="s">
        <v>2193</v>
      </c>
      <c r="C447" s="2334" t="s">
        <v>3193</v>
      </c>
      <c r="D447" s="2337" t="s">
        <v>1285</v>
      </c>
      <c r="E447" s="2334"/>
      <c r="F447" s="2327">
        <v>1024</v>
      </c>
      <c r="Q447" s="2333" t="s">
        <v>3419</v>
      </c>
    </row>
    <row r="448" spans="1:17" ht="25.5" hidden="1" x14ac:dyDescent="0.2">
      <c r="A448" s="2334" t="s">
        <v>2524</v>
      </c>
      <c r="B448" s="2335" t="s">
        <v>2592</v>
      </c>
      <c r="C448" s="2334" t="s">
        <v>2545</v>
      </c>
      <c r="D448" s="2337" t="s">
        <v>1288</v>
      </c>
      <c r="E448" s="2334"/>
      <c r="F448" s="2327">
        <v>986</v>
      </c>
      <c r="Q448" s="2333" t="s">
        <v>3419</v>
      </c>
    </row>
    <row r="449" spans="1:17" ht="25.5" hidden="1" x14ac:dyDescent="0.2">
      <c r="A449" s="2334" t="s">
        <v>2564</v>
      </c>
      <c r="B449" s="2335" t="s">
        <v>2593</v>
      </c>
      <c r="C449" s="2334" t="s">
        <v>2576</v>
      </c>
      <c r="D449" s="2337" t="s">
        <v>1288</v>
      </c>
      <c r="E449" s="2334" t="s">
        <v>3486</v>
      </c>
      <c r="F449" s="2327">
        <v>2342</v>
      </c>
      <c r="G449" s="2334" t="s">
        <v>18</v>
      </c>
      <c r="H449" s="2334" t="s">
        <v>18</v>
      </c>
      <c r="I449" s="2334" t="s">
        <v>18</v>
      </c>
      <c r="J449" s="2334" t="s">
        <v>18</v>
      </c>
      <c r="K449" s="2334" t="s">
        <v>18</v>
      </c>
      <c r="L449" s="2334" t="s">
        <v>18</v>
      </c>
      <c r="M449" s="2334" t="s">
        <v>18</v>
      </c>
      <c r="N449" s="2334" t="s">
        <v>15</v>
      </c>
      <c r="O449" s="2334" t="s">
        <v>3287</v>
      </c>
      <c r="P449" s="2334" t="s">
        <v>3260</v>
      </c>
      <c r="Q449" s="2333" t="s">
        <v>3419</v>
      </c>
    </row>
    <row r="450" spans="1:17" ht="25.5" hidden="1" x14ac:dyDescent="0.2">
      <c r="A450" s="2334" t="s">
        <v>2524</v>
      </c>
      <c r="B450" s="2335" t="s">
        <v>2210</v>
      </c>
      <c r="C450" s="2334" t="s">
        <v>2549</v>
      </c>
      <c r="D450" s="2337" t="s">
        <v>1302</v>
      </c>
      <c r="E450" s="2334"/>
      <c r="F450" s="2327">
        <v>1120</v>
      </c>
      <c r="Q450" s="2333" t="s">
        <v>3419</v>
      </c>
    </row>
    <row r="451" spans="1:17" ht="25.5" hidden="1" x14ac:dyDescent="0.2">
      <c r="A451" s="2334" t="s">
        <v>2835</v>
      </c>
      <c r="B451" s="2335" t="s">
        <v>2211</v>
      </c>
      <c r="C451" s="2334" t="s">
        <v>2967</v>
      </c>
      <c r="D451" s="2337" t="s">
        <v>1303</v>
      </c>
      <c r="E451" s="2334"/>
      <c r="F451" s="2327">
        <v>186</v>
      </c>
      <c r="Q451" s="2333" t="s">
        <v>3419</v>
      </c>
    </row>
    <row r="452" spans="1:17" ht="25.5" hidden="1" x14ac:dyDescent="0.2">
      <c r="A452" s="2334" t="s">
        <v>2832</v>
      </c>
      <c r="B452" s="2335" t="s">
        <v>2215</v>
      </c>
      <c r="C452" s="2334" t="s">
        <v>3007</v>
      </c>
      <c r="D452" s="2337" t="s">
        <v>1307</v>
      </c>
      <c r="E452" s="2334"/>
      <c r="F452" s="2327">
        <v>360</v>
      </c>
      <c r="Q452" s="2333" t="s">
        <v>3419</v>
      </c>
    </row>
    <row r="453" spans="1:17" ht="25.5" x14ac:dyDescent="0.2">
      <c r="A453" s="2334" t="s">
        <v>2835</v>
      </c>
      <c r="B453" s="2335" t="s">
        <v>2217</v>
      </c>
      <c r="C453" s="2334" t="s">
        <v>3133</v>
      </c>
      <c r="D453" s="2340" t="s">
        <v>1309</v>
      </c>
      <c r="E453" s="2334" t="s">
        <v>3384</v>
      </c>
      <c r="F453" s="2327">
        <v>6563</v>
      </c>
      <c r="G453" s="2368" t="s">
        <v>18</v>
      </c>
      <c r="H453" s="2369" t="s">
        <v>18</v>
      </c>
      <c r="I453" s="2368" t="s">
        <v>18</v>
      </c>
      <c r="J453" s="2369" t="s">
        <v>18</v>
      </c>
      <c r="K453" s="2368" t="s">
        <v>18</v>
      </c>
      <c r="L453" s="2369" t="s">
        <v>18</v>
      </c>
      <c r="M453" s="2368" t="s">
        <v>18</v>
      </c>
      <c r="N453" s="2334" t="s">
        <v>15</v>
      </c>
      <c r="O453" s="2334" t="s">
        <v>3263</v>
      </c>
      <c r="P453" s="2334" t="s">
        <v>3256</v>
      </c>
      <c r="Q453" s="2333" t="s">
        <v>3419</v>
      </c>
    </row>
    <row r="454" spans="1:17" ht="25.5" hidden="1" x14ac:dyDescent="0.2">
      <c r="A454" s="2334" t="s">
        <v>2835</v>
      </c>
      <c r="B454" s="2335" t="s">
        <v>2958</v>
      </c>
      <c r="C454" s="2334" t="s">
        <v>2957</v>
      </c>
      <c r="D454" s="2337" t="s">
        <v>1311</v>
      </c>
      <c r="E454" s="2334"/>
      <c r="F454" s="2327">
        <v>2019</v>
      </c>
      <c r="Q454" s="2333" t="s">
        <v>3419</v>
      </c>
    </row>
    <row r="455" spans="1:17" ht="25.5" hidden="1" x14ac:dyDescent="0.2">
      <c r="A455" s="2334" t="s">
        <v>2832</v>
      </c>
      <c r="B455" s="2335" t="s">
        <v>2959</v>
      </c>
      <c r="C455" s="2334" t="s">
        <v>2957</v>
      </c>
      <c r="D455" s="2337" t="s">
        <v>1311</v>
      </c>
      <c r="E455" s="2334"/>
      <c r="F455" s="2327">
        <v>1277</v>
      </c>
      <c r="Q455" s="2333" t="s">
        <v>3419</v>
      </c>
    </row>
    <row r="456" spans="1:17" ht="25.5" hidden="1" x14ac:dyDescent="0.2">
      <c r="A456" s="2334" t="s">
        <v>2835</v>
      </c>
      <c r="B456" s="2335" t="s">
        <v>2220</v>
      </c>
      <c r="C456" s="2334" t="s">
        <v>3036</v>
      </c>
      <c r="D456" s="2337" t="s">
        <v>1312</v>
      </c>
      <c r="E456" s="2334"/>
      <c r="F456" s="2327">
        <v>1400</v>
      </c>
      <c r="Q456" s="2333" t="s">
        <v>3419</v>
      </c>
    </row>
    <row r="457" spans="1:17" ht="25.5" hidden="1" x14ac:dyDescent="0.2">
      <c r="A457" s="2334" t="s">
        <v>2564</v>
      </c>
      <c r="B457" s="2335" t="s">
        <v>2221</v>
      </c>
      <c r="C457" s="2334" t="s">
        <v>2594</v>
      </c>
      <c r="D457" s="2337" t="s">
        <v>1313</v>
      </c>
      <c r="E457" s="2349" t="s">
        <v>3487</v>
      </c>
      <c r="F457" s="2327">
        <v>250</v>
      </c>
      <c r="G457" s="2334" t="s">
        <v>18</v>
      </c>
      <c r="H457" s="2334" t="s">
        <v>18</v>
      </c>
      <c r="I457" s="2334" t="s">
        <v>18</v>
      </c>
      <c r="J457" s="2334" t="s">
        <v>18</v>
      </c>
      <c r="K457" s="2334" t="s">
        <v>18</v>
      </c>
      <c r="L457" s="2334" t="s">
        <v>18</v>
      </c>
      <c r="M457" s="2334" t="s">
        <v>18</v>
      </c>
      <c r="N457" s="2334" t="s">
        <v>15</v>
      </c>
      <c r="O457" s="2334" t="s">
        <v>3287</v>
      </c>
      <c r="P457" s="2334" t="s">
        <v>3260</v>
      </c>
      <c r="Q457" s="2333" t="s">
        <v>3419</v>
      </c>
    </row>
    <row r="458" spans="1:17" ht="25.5" hidden="1" x14ac:dyDescent="0.2">
      <c r="A458" s="2334" t="s">
        <v>2835</v>
      </c>
      <c r="B458" s="2335" t="s">
        <v>2223</v>
      </c>
      <c r="C458" s="2334" t="s">
        <v>3187</v>
      </c>
      <c r="D458" s="2337" t="s">
        <v>1315</v>
      </c>
      <c r="E458" s="2334"/>
      <c r="F458" s="2327">
        <v>1780</v>
      </c>
      <c r="Q458" s="2333" t="s">
        <v>3419</v>
      </c>
    </row>
    <row r="459" spans="1:17" ht="25.5" hidden="1" x14ac:dyDescent="0.2">
      <c r="A459" s="2334" t="s">
        <v>2372</v>
      </c>
      <c r="B459" s="2335" t="s">
        <v>2225</v>
      </c>
      <c r="C459" s="2334" t="s">
        <v>2786</v>
      </c>
      <c r="D459" s="2337" t="s">
        <v>1317</v>
      </c>
      <c r="E459" s="2334" t="s">
        <v>2786</v>
      </c>
      <c r="F459" s="2327">
        <v>120</v>
      </c>
      <c r="G459" s="2334" t="s">
        <v>18</v>
      </c>
      <c r="H459" s="2334" t="s">
        <v>18</v>
      </c>
      <c r="I459" s="2334" t="s">
        <v>18</v>
      </c>
      <c r="J459" s="2334" t="s">
        <v>18</v>
      </c>
      <c r="K459" s="2334" t="s">
        <v>18</v>
      </c>
      <c r="L459" s="2334" t="s">
        <v>18</v>
      </c>
      <c r="M459" s="2334" t="s">
        <v>18</v>
      </c>
      <c r="N459" s="2334" t="s">
        <v>15</v>
      </c>
      <c r="O459" s="2334" t="s">
        <v>3287</v>
      </c>
      <c r="P459" s="2334" t="s">
        <v>3260</v>
      </c>
      <c r="Q459" s="2333" t="s">
        <v>3419</v>
      </c>
    </row>
    <row r="460" spans="1:17" ht="25.5" hidden="1" x14ac:dyDescent="0.2">
      <c r="A460" s="2334" t="s">
        <v>2835</v>
      </c>
      <c r="B460" s="2335" t="s">
        <v>2226</v>
      </c>
      <c r="C460" s="2334" t="s">
        <v>2986</v>
      </c>
      <c r="D460" s="2337" t="s">
        <v>1318</v>
      </c>
      <c r="E460" s="2334"/>
      <c r="F460" s="2327">
        <v>479</v>
      </c>
      <c r="Q460" s="2333" t="s">
        <v>3419</v>
      </c>
    </row>
    <row r="461" spans="1:17" ht="25.5" hidden="1" x14ac:dyDescent="0.2">
      <c r="A461" s="2334" t="s">
        <v>2524</v>
      </c>
      <c r="B461" s="2335" t="s">
        <v>2230</v>
      </c>
      <c r="C461" s="2334" t="s">
        <v>2532</v>
      </c>
      <c r="D461" s="2337" t="s">
        <v>1322</v>
      </c>
      <c r="E461" s="2334"/>
      <c r="F461" s="2327">
        <v>206</v>
      </c>
      <c r="Q461" s="2333" t="s">
        <v>3419</v>
      </c>
    </row>
    <row r="462" spans="1:17" ht="25.5" hidden="1" x14ac:dyDescent="0.2">
      <c r="A462" s="2334" t="s">
        <v>2832</v>
      </c>
      <c r="B462" s="2335" t="s">
        <v>2231</v>
      </c>
      <c r="C462" s="2334" t="s">
        <v>3023</v>
      </c>
      <c r="D462" s="2337" t="s">
        <v>1323</v>
      </c>
      <c r="E462" s="2334"/>
      <c r="F462" s="2327">
        <v>185</v>
      </c>
      <c r="Q462" s="2333" t="s">
        <v>3419</v>
      </c>
    </row>
    <row r="463" spans="1:17" ht="25.5" hidden="1" x14ac:dyDescent="0.2">
      <c r="A463" s="2334" t="s">
        <v>2835</v>
      </c>
      <c r="B463" s="2335" t="s">
        <v>2232</v>
      </c>
      <c r="C463" s="2334" t="s">
        <v>3043</v>
      </c>
      <c r="D463" s="2337" t="s">
        <v>1324</v>
      </c>
      <c r="E463" s="2334"/>
      <c r="F463" s="2327">
        <v>300</v>
      </c>
      <c r="Q463" s="2333" t="s">
        <v>3419</v>
      </c>
    </row>
    <row r="464" spans="1:17" ht="25.5" hidden="1" x14ac:dyDescent="0.2">
      <c r="A464" s="2334" t="s">
        <v>2485</v>
      </c>
      <c r="B464" s="2335" t="s">
        <v>2233</v>
      </c>
      <c r="C464" s="2334" t="s">
        <v>2648</v>
      </c>
      <c r="D464" s="2337" t="s">
        <v>1325</v>
      </c>
      <c r="E464" s="2349" t="s">
        <v>3284</v>
      </c>
      <c r="F464" s="2327">
        <v>1194</v>
      </c>
      <c r="H464" s="2334" t="s">
        <v>18</v>
      </c>
      <c r="I464" s="2334" t="s">
        <v>18</v>
      </c>
      <c r="J464" s="2334" t="s">
        <v>18</v>
      </c>
      <c r="K464" s="2334" t="s">
        <v>18</v>
      </c>
      <c r="L464" s="2334" t="s">
        <v>18</v>
      </c>
      <c r="M464" s="2334" t="s">
        <v>18</v>
      </c>
      <c r="N464" s="2334" t="s">
        <v>15</v>
      </c>
      <c r="O464" s="2334" t="s">
        <v>3263</v>
      </c>
      <c r="P464" s="2334" t="s">
        <v>3257</v>
      </c>
      <c r="Q464" s="2333" t="s">
        <v>3419</v>
      </c>
    </row>
    <row r="465" spans="1:17" ht="38.25" x14ac:dyDescent="0.2">
      <c r="A465" s="2334" t="s">
        <v>2372</v>
      </c>
      <c r="B465" s="2335" t="s">
        <v>2234</v>
      </c>
      <c r="C465" s="2334" t="s">
        <v>2787</v>
      </c>
      <c r="D465" s="2337" t="s">
        <v>1326</v>
      </c>
      <c r="E465" s="2334" t="s">
        <v>3339</v>
      </c>
      <c r="F465" s="2327">
        <v>5289</v>
      </c>
      <c r="G465" s="2369" t="s">
        <v>18</v>
      </c>
      <c r="H465" s="2368" t="s">
        <v>18</v>
      </c>
      <c r="I465" s="2371" t="s">
        <v>18</v>
      </c>
      <c r="J465" s="2371" t="s">
        <v>18</v>
      </c>
      <c r="K465" s="2371" t="s">
        <v>18</v>
      </c>
      <c r="L465" s="2371" t="s">
        <v>18</v>
      </c>
      <c r="M465" s="2371" t="s">
        <v>18</v>
      </c>
      <c r="N465" s="2334" t="s">
        <v>15</v>
      </c>
      <c r="O465" s="2334" t="s">
        <v>2337</v>
      </c>
      <c r="P465" s="2334" t="s">
        <v>3260</v>
      </c>
      <c r="Q465" s="2333" t="s">
        <v>3419</v>
      </c>
    </row>
    <row r="466" spans="1:17" ht="25.5" x14ac:dyDescent="0.2">
      <c r="A466" s="2334" t="s">
        <v>2524</v>
      </c>
      <c r="B466" s="2335" t="s">
        <v>2237</v>
      </c>
      <c r="C466" s="2334" t="s">
        <v>2541</v>
      </c>
      <c r="D466" s="2337" t="s">
        <v>1329</v>
      </c>
      <c r="E466" s="2349" t="s">
        <v>3346</v>
      </c>
      <c r="F466" s="2327">
        <v>17590</v>
      </c>
      <c r="G466" s="2366" t="s">
        <v>18</v>
      </c>
      <c r="H466" s="2366" t="s">
        <v>18</v>
      </c>
      <c r="I466" s="2366" t="s">
        <v>18</v>
      </c>
      <c r="J466" s="2366" t="s">
        <v>18</v>
      </c>
      <c r="K466" s="2366" t="s">
        <v>18</v>
      </c>
      <c r="L466" s="2366" t="s">
        <v>18</v>
      </c>
      <c r="M466" s="2366" t="s">
        <v>18</v>
      </c>
      <c r="N466" s="2334" t="s">
        <v>15</v>
      </c>
      <c r="O466" s="2334" t="s">
        <v>2337</v>
      </c>
      <c r="P466" s="2333" t="s">
        <v>3259</v>
      </c>
      <c r="Q466" s="2333" t="s">
        <v>3419</v>
      </c>
    </row>
    <row r="467" spans="1:17" ht="25.5" hidden="1" x14ac:dyDescent="0.2">
      <c r="A467" s="2334" t="s">
        <v>2832</v>
      </c>
      <c r="B467" s="2335" t="s">
        <v>2238</v>
      </c>
      <c r="C467" s="2334" t="s">
        <v>3054</v>
      </c>
      <c r="D467" s="2337" t="s">
        <v>1330</v>
      </c>
      <c r="E467" s="2334"/>
      <c r="F467" s="2327">
        <v>153</v>
      </c>
      <c r="Q467" s="2333" t="s">
        <v>3419</v>
      </c>
    </row>
    <row r="468" spans="1:17" ht="25.5" hidden="1" x14ac:dyDescent="0.2">
      <c r="A468" s="2334" t="s">
        <v>2524</v>
      </c>
      <c r="B468" s="2335" t="s">
        <v>2239</v>
      </c>
      <c r="C468" s="2334" t="s">
        <v>2561</v>
      </c>
      <c r="D468" s="2337" t="s">
        <v>1331</v>
      </c>
      <c r="E468" s="2334"/>
      <c r="F468" s="2327">
        <v>4272</v>
      </c>
      <c r="Q468" s="2333" t="s">
        <v>3419</v>
      </c>
    </row>
    <row r="469" spans="1:17" ht="25.5" x14ac:dyDescent="0.2">
      <c r="A469" s="2333" t="s">
        <v>2443</v>
      </c>
      <c r="B469" s="2336" t="s">
        <v>3623</v>
      </c>
      <c r="C469" s="2437" t="s">
        <v>3624</v>
      </c>
      <c r="D469" s="2427" t="s">
        <v>3649</v>
      </c>
      <c r="E469" s="2385" t="s">
        <v>3625</v>
      </c>
      <c r="F469" s="2328">
        <v>107500</v>
      </c>
      <c r="G469" s="2422">
        <v>36</v>
      </c>
      <c r="H469" s="2425">
        <v>43374</v>
      </c>
      <c r="I469" s="2425">
        <v>44469</v>
      </c>
      <c r="J469" s="2425">
        <v>43831</v>
      </c>
      <c r="K469" s="2399" t="s">
        <v>2332</v>
      </c>
      <c r="L469" s="2422" t="s">
        <v>3401</v>
      </c>
      <c r="M469" s="2425">
        <v>45199</v>
      </c>
      <c r="N469" s="2334" t="s">
        <v>15</v>
      </c>
      <c r="O469" s="2334" t="s">
        <v>3287</v>
      </c>
      <c r="P469" s="2334" t="s">
        <v>3260</v>
      </c>
      <c r="Q469" s="2333" t="s">
        <v>3418</v>
      </c>
    </row>
    <row r="470" spans="1:17" ht="25.5" x14ac:dyDescent="0.2">
      <c r="A470" s="2334" t="s">
        <v>2443</v>
      </c>
      <c r="B470" s="2335" t="s">
        <v>2614</v>
      </c>
      <c r="C470" s="2334" t="s">
        <v>2615</v>
      </c>
      <c r="D470" s="2337" t="s">
        <v>1332</v>
      </c>
      <c r="E470" s="2334" t="s">
        <v>2615</v>
      </c>
      <c r="F470" s="2327">
        <v>12578</v>
      </c>
      <c r="G470" s="2371" t="s">
        <v>18</v>
      </c>
      <c r="H470" s="2371" t="s">
        <v>18</v>
      </c>
      <c r="I470" s="2371" t="s">
        <v>18</v>
      </c>
      <c r="J470" s="2371" t="s">
        <v>18</v>
      </c>
      <c r="K470" s="2371" t="s">
        <v>18</v>
      </c>
      <c r="L470" s="2371" t="s">
        <v>18</v>
      </c>
      <c r="M470" s="2371" t="s">
        <v>18</v>
      </c>
      <c r="N470" s="2334" t="s">
        <v>15</v>
      </c>
      <c r="O470" s="2334" t="s">
        <v>3287</v>
      </c>
      <c r="P470" s="2334" t="s">
        <v>3260</v>
      </c>
      <c r="Q470" s="2333" t="s">
        <v>3418</v>
      </c>
    </row>
    <row r="471" spans="1:17" ht="25.5" x14ac:dyDescent="0.2">
      <c r="A471" s="2334" t="s">
        <v>2443</v>
      </c>
      <c r="B471" s="2335" t="s">
        <v>2243</v>
      </c>
      <c r="C471" s="2334" t="s">
        <v>2616</v>
      </c>
      <c r="D471" s="2337" t="s">
        <v>1335</v>
      </c>
      <c r="E471" s="2334" t="s">
        <v>2616</v>
      </c>
      <c r="F471" s="2327">
        <v>36630</v>
      </c>
      <c r="G471" s="2371" t="s">
        <v>18</v>
      </c>
      <c r="H471" s="2371" t="s">
        <v>18</v>
      </c>
      <c r="I471" s="2371" t="s">
        <v>18</v>
      </c>
      <c r="J471" s="2371" t="s">
        <v>18</v>
      </c>
      <c r="K471" s="2371" t="s">
        <v>18</v>
      </c>
      <c r="L471" s="2371" t="s">
        <v>18</v>
      </c>
      <c r="M471" s="2371" t="s">
        <v>18</v>
      </c>
      <c r="N471" s="2334" t="s">
        <v>15</v>
      </c>
      <c r="O471" s="2334" t="s">
        <v>3287</v>
      </c>
      <c r="P471" s="2334" t="s">
        <v>3260</v>
      </c>
      <c r="Q471" s="2333" t="s">
        <v>3418</v>
      </c>
    </row>
    <row r="472" spans="1:17" ht="25.5" hidden="1" x14ac:dyDescent="0.2">
      <c r="A472" s="2334" t="s">
        <v>2835</v>
      </c>
      <c r="B472" s="2335" t="s">
        <v>2245</v>
      </c>
      <c r="C472" s="2334" t="s">
        <v>2903</v>
      </c>
      <c r="D472" s="2337" t="s">
        <v>1337</v>
      </c>
      <c r="E472" s="2334"/>
      <c r="F472" s="2327">
        <v>647</v>
      </c>
      <c r="Q472" s="2333" t="s">
        <v>3419</v>
      </c>
    </row>
    <row r="473" spans="1:17" ht="25.5" hidden="1" x14ac:dyDescent="0.2">
      <c r="A473" s="2333" t="s">
        <v>2346</v>
      </c>
      <c r="B473" s="2336" t="s">
        <v>2596</v>
      </c>
      <c r="C473" s="2333" t="s">
        <v>2348</v>
      </c>
      <c r="D473" s="2337" t="s">
        <v>1338</v>
      </c>
      <c r="E473" s="2334" t="s">
        <v>3501</v>
      </c>
      <c r="F473" s="2328">
        <v>45</v>
      </c>
      <c r="G473" s="2333" t="s">
        <v>18</v>
      </c>
      <c r="H473" s="2333" t="s">
        <v>18</v>
      </c>
      <c r="I473" s="2333" t="s">
        <v>18</v>
      </c>
      <c r="J473" s="2333" t="s">
        <v>18</v>
      </c>
      <c r="L473" s="2333" t="s">
        <v>18</v>
      </c>
      <c r="M473" s="2333" t="s">
        <v>18</v>
      </c>
      <c r="N473" s="2333" t="s">
        <v>15</v>
      </c>
      <c r="O473" s="2333" t="s">
        <v>3287</v>
      </c>
      <c r="P473" s="2333" t="s">
        <v>3260</v>
      </c>
      <c r="Q473" s="2333" t="s">
        <v>3418</v>
      </c>
    </row>
    <row r="474" spans="1:17" ht="25.5" hidden="1" x14ac:dyDescent="0.2">
      <c r="A474" s="2334" t="s">
        <v>2372</v>
      </c>
      <c r="B474" s="2335" t="s">
        <v>2789</v>
      </c>
      <c r="C474" s="2334" t="s">
        <v>2788</v>
      </c>
      <c r="D474" s="2337" t="s">
        <v>1338</v>
      </c>
      <c r="E474" s="2334" t="s">
        <v>2788</v>
      </c>
      <c r="F474" s="2327">
        <v>2500</v>
      </c>
      <c r="G474" s="2334" t="s">
        <v>18</v>
      </c>
      <c r="H474" s="2334" t="s">
        <v>18</v>
      </c>
      <c r="I474" s="2334" t="s">
        <v>18</v>
      </c>
      <c r="J474" s="2334" t="s">
        <v>18</v>
      </c>
      <c r="K474" s="2334" t="s">
        <v>18</v>
      </c>
      <c r="L474" s="2334" t="s">
        <v>18</v>
      </c>
      <c r="M474" s="2334" t="s">
        <v>18</v>
      </c>
      <c r="N474" s="2334" t="s">
        <v>15</v>
      </c>
      <c r="O474" s="2334" t="s">
        <v>3287</v>
      </c>
      <c r="P474" s="2334" t="s">
        <v>3260</v>
      </c>
      <c r="Q474" s="2333" t="s">
        <v>3418</v>
      </c>
    </row>
    <row r="475" spans="1:17" ht="25.5" hidden="1" x14ac:dyDescent="0.2">
      <c r="A475" s="2334" t="s">
        <v>2443</v>
      </c>
      <c r="B475" s="2335" t="s">
        <v>2249</v>
      </c>
      <c r="C475" s="2334" t="s">
        <v>2618</v>
      </c>
      <c r="D475" s="2337" t="s">
        <v>1341</v>
      </c>
      <c r="E475" s="2334"/>
      <c r="F475" s="2327">
        <v>4799.66</v>
      </c>
      <c r="Q475" s="2333" t="s">
        <v>3418</v>
      </c>
    </row>
    <row r="476" spans="1:17" ht="25.5" hidden="1" x14ac:dyDescent="0.2">
      <c r="A476" s="2334" t="s">
        <v>2372</v>
      </c>
      <c r="B476" s="2335" t="s">
        <v>2251</v>
      </c>
      <c r="C476" s="2334" t="s">
        <v>2791</v>
      </c>
      <c r="D476" s="2337" t="s">
        <v>1343</v>
      </c>
      <c r="E476" s="2334" t="s">
        <v>2791</v>
      </c>
      <c r="F476" s="2327">
        <v>1334</v>
      </c>
      <c r="G476" s="2334" t="s">
        <v>18</v>
      </c>
      <c r="H476" s="2334" t="s">
        <v>18</v>
      </c>
      <c r="I476" s="2334" t="s">
        <v>18</v>
      </c>
      <c r="J476" s="2334" t="s">
        <v>18</v>
      </c>
      <c r="K476" s="2334" t="s">
        <v>18</v>
      </c>
      <c r="L476" s="2334" t="s">
        <v>18</v>
      </c>
      <c r="M476" s="2334" t="s">
        <v>18</v>
      </c>
      <c r="N476" s="2334" t="s">
        <v>15</v>
      </c>
      <c r="O476" s="2334" t="s">
        <v>3287</v>
      </c>
      <c r="P476" s="2334" t="s">
        <v>3260</v>
      </c>
      <c r="Q476" s="2333" t="s">
        <v>3419</v>
      </c>
    </row>
    <row r="477" spans="1:17" ht="25.5" hidden="1" x14ac:dyDescent="0.2">
      <c r="A477" s="2334" t="s">
        <v>2372</v>
      </c>
      <c r="B477" s="2335" t="s">
        <v>2254</v>
      </c>
      <c r="C477" s="2334" t="s">
        <v>2792</v>
      </c>
      <c r="D477" s="2337" t="s">
        <v>1346</v>
      </c>
      <c r="E477" s="2334" t="s">
        <v>2792</v>
      </c>
      <c r="F477" s="2327">
        <v>475</v>
      </c>
      <c r="G477" s="2334" t="s">
        <v>18</v>
      </c>
      <c r="H477" s="2334" t="s">
        <v>18</v>
      </c>
      <c r="I477" s="2334" t="s">
        <v>18</v>
      </c>
      <c r="J477" s="2334" t="s">
        <v>18</v>
      </c>
      <c r="K477" s="2334" t="s">
        <v>18</v>
      </c>
      <c r="L477" s="2334" t="s">
        <v>18</v>
      </c>
      <c r="M477" s="2334" t="s">
        <v>18</v>
      </c>
      <c r="N477" s="2334" t="s">
        <v>15</v>
      </c>
      <c r="O477" s="2334" t="s">
        <v>3287</v>
      </c>
      <c r="P477" s="2334" t="s">
        <v>3260</v>
      </c>
      <c r="Q477" s="2333" t="s">
        <v>3418</v>
      </c>
    </row>
    <row r="478" spans="1:17" ht="25.5" x14ac:dyDescent="0.2">
      <c r="A478" s="2333" t="s">
        <v>2346</v>
      </c>
      <c r="B478" s="2336" t="s">
        <v>3219</v>
      </c>
      <c r="C478" s="13" t="s">
        <v>2359</v>
      </c>
      <c r="D478" s="2337" t="s">
        <v>1351</v>
      </c>
      <c r="E478" s="2334" t="s">
        <v>3399</v>
      </c>
      <c r="F478" s="2328">
        <v>40551</v>
      </c>
      <c r="G478" s="2376">
        <v>84</v>
      </c>
      <c r="H478" s="2375">
        <v>42095</v>
      </c>
      <c r="I478" s="2375">
        <v>44651</v>
      </c>
      <c r="J478" s="2375">
        <v>44286</v>
      </c>
      <c r="K478" s="2366" t="s">
        <v>2332</v>
      </c>
      <c r="L478" s="2366" t="s">
        <v>3401</v>
      </c>
      <c r="M478" s="2375">
        <v>45382</v>
      </c>
      <c r="N478" s="2334" t="s">
        <v>15</v>
      </c>
      <c r="O478" s="2334" t="s">
        <v>3287</v>
      </c>
      <c r="P478" s="2334" t="s">
        <v>3260</v>
      </c>
      <c r="Q478" s="2333" t="s">
        <v>3418</v>
      </c>
    </row>
    <row r="479" spans="1:17" ht="26.25" hidden="1" x14ac:dyDescent="0.25">
      <c r="A479" s="2334" t="s">
        <v>2835</v>
      </c>
      <c r="B479" s="2335" t="s">
        <v>3220</v>
      </c>
      <c r="C479" s="14" t="s">
        <v>3218</v>
      </c>
      <c r="D479" s="2337" t="s">
        <v>1351</v>
      </c>
      <c r="E479" s="2334"/>
      <c r="F479" s="2327">
        <v>800</v>
      </c>
      <c r="Q479" s="2333" t="s">
        <v>3418</v>
      </c>
    </row>
    <row r="480" spans="1:17" ht="25.5" hidden="1" x14ac:dyDescent="0.2">
      <c r="A480" s="2334" t="s">
        <v>2485</v>
      </c>
      <c r="B480" s="2335" t="s">
        <v>2501</v>
      </c>
      <c r="C480" s="2334" t="s">
        <v>2499</v>
      </c>
      <c r="D480" s="2337" t="s">
        <v>1352</v>
      </c>
      <c r="E480" s="2334" t="s">
        <v>3348</v>
      </c>
      <c r="F480" s="2327">
        <v>500</v>
      </c>
      <c r="G480" s="2333" t="s">
        <v>18</v>
      </c>
      <c r="H480" s="2333" t="s">
        <v>18</v>
      </c>
      <c r="I480" s="2333" t="s">
        <v>18</v>
      </c>
      <c r="J480" s="2333" t="s">
        <v>18</v>
      </c>
      <c r="K480" s="2333" t="s">
        <v>18</v>
      </c>
      <c r="L480" s="2333" t="s">
        <v>18</v>
      </c>
      <c r="M480" s="2333" t="s">
        <v>18</v>
      </c>
      <c r="N480" s="2333" t="s">
        <v>15</v>
      </c>
      <c r="O480" s="2333" t="s">
        <v>3287</v>
      </c>
      <c r="P480" s="2333" t="s">
        <v>3259</v>
      </c>
      <c r="Q480" s="2333" t="s">
        <v>3418</v>
      </c>
    </row>
    <row r="481" spans="1:17" ht="25.5" hidden="1" x14ac:dyDescent="0.2">
      <c r="A481" s="2334" t="s">
        <v>2524</v>
      </c>
      <c r="B481" s="2335" t="s">
        <v>2563</v>
      </c>
      <c r="C481" s="2334" t="s">
        <v>2545</v>
      </c>
      <c r="D481" s="2337" t="s">
        <v>1352</v>
      </c>
      <c r="E481" s="2334" t="s">
        <v>3348</v>
      </c>
      <c r="F481" s="2327">
        <v>432</v>
      </c>
      <c r="G481" s="2333" t="s">
        <v>18</v>
      </c>
      <c r="H481" s="2333" t="s">
        <v>18</v>
      </c>
      <c r="I481" s="2333" t="s">
        <v>18</v>
      </c>
      <c r="J481" s="2333" t="s">
        <v>18</v>
      </c>
      <c r="K481" s="2333" t="s">
        <v>18</v>
      </c>
      <c r="L481" s="2333" t="s">
        <v>18</v>
      </c>
      <c r="M481" s="2333" t="s">
        <v>18</v>
      </c>
      <c r="N481" s="2333" t="s">
        <v>15</v>
      </c>
      <c r="O481" s="2333" t="s">
        <v>3287</v>
      </c>
      <c r="P481" s="2333" t="s">
        <v>3259</v>
      </c>
      <c r="Q481" s="2333" t="s">
        <v>3418</v>
      </c>
    </row>
    <row r="482" spans="1:17" ht="25.5" x14ac:dyDescent="0.2">
      <c r="A482" s="2334" t="s">
        <v>2443</v>
      </c>
      <c r="B482" s="2335" t="s">
        <v>2619</v>
      </c>
      <c r="C482" s="2334" t="s">
        <v>2620</v>
      </c>
      <c r="D482" s="2337" t="s">
        <v>1352</v>
      </c>
      <c r="E482" s="2334" t="s">
        <v>3365</v>
      </c>
      <c r="F482" s="2327">
        <v>250000</v>
      </c>
      <c r="G482" s="2376" t="s">
        <v>18</v>
      </c>
      <c r="H482" s="2376" t="s">
        <v>18</v>
      </c>
      <c r="I482" s="2376" t="s">
        <v>18</v>
      </c>
      <c r="J482" s="2376" t="s">
        <v>18</v>
      </c>
      <c r="K482" s="2376" t="s">
        <v>18</v>
      </c>
      <c r="L482" s="2376" t="s">
        <v>18</v>
      </c>
      <c r="M482" s="2376" t="s">
        <v>18</v>
      </c>
      <c r="N482" s="2333" t="s">
        <v>15</v>
      </c>
      <c r="O482" s="2333" t="s">
        <v>3287</v>
      </c>
      <c r="P482" s="2333" t="s">
        <v>3258</v>
      </c>
      <c r="Q482" s="2333" t="s">
        <v>3418</v>
      </c>
    </row>
    <row r="483" spans="1:17" ht="25.5" hidden="1" x14ac:dyDescent="0.2">
      <c r="A483" s="2334" t="s">
        <v>2372</v>
      </c>
      <c r="B483" s="2335" t="s">
        <v>2794</v>
      </c>
      <c r="C483" s="2334" t="s">
        <v>2793</v>
      </c>
      <c r="D483" s="2337" t="s">
        <v>1352</v>
      </c>
      <c r="E483" s="2334" t="s">
        <v>2793</v>
      </c>
      <c r="F483" s="2327">
        <v>2628.32</v>
      </c>
      <c r="G483" s="2334" t="s">
        <v>18</v>
      </c>
      <c r="H483" s="2334" t="s">
        <v>18</v>
      </c>
      <c r="I483" s="2334" t="s">
        <v>18</v>
      </c>
      <c r="J483" s="2334" t="s">
        <v>18</v>
      </c>
      <c r="K483" s="2334" t="s">
        <v>18</v>
      </c>
      <c r="L483" s="2334" t="s">
        <v>18</v>
      </c>
      <c r="M483" s="2334" t="s">
        <v>18</v>
      </c>
      <c r="N483" s="2334" t="s">
        <v>15</v>
      </c>
      <c r="O483" s="2334" t="s">
        <v>3287</v>
      </c>
      <c r="P483" s="2334" t="s">
        <v>3260</v>
      </c>
      <c r="Q483" s="2333" t="s">
        <v>3418</v>
      </c>
    </row>
    <row r="484" spans="1:17" ht="25.5" x14ac:dyDescent="0.2">
      <c r="A484" s="2334" t="s">
        <v>2485</v>
      </c>
      <c r="B484" s="2336" t="s">
        <v>2796</v>
      </c>
      <c r="C484" s="2333" t="s">
        <v>2502</v>
      </c>
      <c r="D484" s="2337" t="s">
        <v>1353</v>
      </c>
      <c r="E484" s="2334" t="s">
        <v>3279</v>
      </c>
      <c r="F484" s="2328">
        <v>25000</v>
      </c>
      <c r="G484" s="2376" t="s">
        <v>18</v>
      </c>
      <c r="H484" s="2376" t="s">
        <v>18</v>
      </c>
      <c r="I484" s="2376" t="s">
        <v>18</v>
      </c>
      <c r="J484" s="2376" t="s">
        <v>18</v>
      </c>
      <c r="K484" s="2376" t="s">
        <v>18</v>
      </c>
      <c r="L484" s="2376" t="s">
        <v>18</v>
      </c>
      <c r="M484" s="2376" t="s">
        <v>18</v>
      </c>
      <c r="N484" s="2333" t="s">
        <v>15</v>
      </c>
      <c r="O484" s="2333" t="s">
        <v>3287</v>
      </c>
      <c r="P484" s="2333" t="s">
        <v>3260</v>
      </c>
      <c r="Q484" s="2333" t="s">
        <v>3418</v>
      </c>
    </row>
    <row r="485" spans="1:17" ht="25.5" x14ac:dyDescent="0.2">
      <c r="A485" s="2334" t="s">
        <v>2372</v>
      </c>
      <c r="B485" s="2335" t="s">
        <v>2797</v>
      </c>
      <c r="C485" s="2334" t="s">
        <v>2795</v>
      </c>
      <c r="D485" s="2337" t="s">
        <v>1353</v>
      </c>
      <c r="E485" s="2334" t="s">
        <v>3340</v>
      </c>
      <c r="F485" s="2327">
        <v>26414</v>
      </c>
      <c r="G485" s="2369" t="s">
        <v>18</v>
      </c>
      <c r="H485" s="2368" t="s">
        <v>18</v>
      </c>
      <c r="I485" s="2371" t="s">
        <v>18</v>
      </c>
      <c r="J485" s="2371" t="s">
        <v>18</v>
      </c>
      <c r="K485" s="2371" t="s">
        <v>18</v>
      </c>
      <c r="L485" s="2371" t="s">
        <v>18</v>
      </c>
      <c r="M485" s="2371" t="s">
        <v>18</v>
      </c>
      <c r="N485" s="2334" t="s">
        <v>15</v>
      </c>
      <c r="O485" s="2334" t="s">
        <v>2337</v>
      </c>
      <c r="P485" s="2334" t="s">
        <v>3260</v>
      </c>
      <c r="Q485" s="2333" t="s">
        <v>3418</v>
      </c>
    </row>
    <row r="486" spans="1:17" ht="25.5" x14ac:dyDescent="0.2">
      <c r="A486" s="2334" t="s">
        <v>2832</v>
      </c>
      <c r="B486" s="2335" t="s">
        <v>3225</v>
      </c>
      <c r="C486" s="2334" t="s">
        <v>3227</v>
      </c>
      <c r="D486" s="2337" t="s">
        <v>1353</v>
      </c>
      <c r="E486" s="2334" t="s">
        <v>3363</v>
      </c>
      <c r="F486" s="2327">
        <v>5381</v>
      </c>
      <c r="G486" s="2369" t="s">
        <v>18</v>
      </c>
      <c r="H486" s="2369" t="s">
        <v>18</v>
      </c>
      <c r="I486" s="2369" t="s">
        <v>18</v>
      </c>
      <c r="J486" s="2369" t="s">
        <v>18</v>
      </c>
      <c r="K486" s="2369" t="s">
        <v>18</v>
      </c>
      <c r="L486" s="2369" t="s">
        <v>18</v>
      </c>
      <c r="M486" s="2369" t="s">
        <v>18</v>
      </c>
      <c r="N486" s="2333" t="s">
        <v>3268</v>
      </c>
      <c r="O486" s="2333" t="s">
        <v>3287</v>
      </c>
      <c r="P486" s="2333" t="s">
        <v>2832</v>
      </c>
      <c r="Q486" s="2333" t="s">
        <v>3418</v>
      </c>
    </row>
    <row r="487" spans="1:17" ht="25.5" hidden="1" x14ac:dyDescent="0.2">
      <c r="A487" s="2334" t="s">
        <v>2835</v>
      </c>
      <c r="B487" s="2335" t="s">
        <v>3226</v>
      </c>
      <c r="C487" s="2334" t="s">
        <v>3224</v>
      </c>
      <c r="D487" s="2337" t="s">
        <v>1353</v>
      </c>
      <c r="E487" s="2334"/>
      <c r="F487" s="2327">
        <v>59</v>
      </c>
      <c r="Q487" s="2333" t="s">
        <v>3418</v>
      </c>
    </row>
    <row r="488" spans="1:17" ht="25.5" x14ac:dyDescent="0.2">
      <c r="A488" s="2333" t="s">
        <v>2346</v>
      </c>
      <c r="B488" s="2336" t="s">
        <v>2262</v>
      </c>
      <c r="C488" s="2333" t="s">
        <v>2360</v>
      </c>
      <c r="D488" s="2337" t="s">
        <v>1354</v>
      </c>
      <c r="E488" s="2334" t="s">
        <v>3670</v>
      </c>
      <c r="F488" s="2328">
        <v>6272</v>
      </c>
      <c r="G488" s="2376">
        <f>12*3</f>
        <v>36</v>
      </c>
      <c r="H488" s="2375">
        <v>42826</v>
      </c>
      <c r="I488" s="2375">
        <v>43921</v>
      </c>
      <c r="J488" s="2375">
        <v>43555</v>
      </c>
      <c r="K488" s="2376" t="s">
        <v>2332</v>
      </c>
      <c r="L488" s="2376" t="s">
        <v>3403</v>
      </c>
      <c r="M488" s="2375">
        <v>45016</v>
      </c>
      <c r="N488" s="2334" t="s">
        <v>3295</v>
      </c>
      <c r="O488" s="2334" t="s">
        <v>3287</v>
      </c>
      <c r="P488" s="2334" t="s">
        <v>3260</v>
      </c>
      <c r="Q488" s="2333" t="s">
        <v>3418</v>
      </c>
    </row>
    <row r="489" spans="1:17" ht="25.5" hidden="1" x14ac:dyDescent="0.2">
      <c r="A489" s="2334" t="s">
        <v>2372</v>
      </c>
      <c r="B489" s="2335" t="s">
        <v>2268</v>
      </c>
      <c r="C489" s="2334" t="s">
        <v>2798</v>
      </c>
      <c r="D489" s="2337" t="s">
        <v>1360</v>
      </c>
      <c r="E489" s="2334" t="s">
        <v>2798</v>
      </c>
      <c r="F489" s="2327">
        <v>1800</v>
      </c>
      <c r="G489" s="2334" t="s">
        <v>18</v>
      </c>
      <c r="H489" s="2334" t="s">
        <v>18</v>
      </c>
      <c r="I489" s="2334" t="s">
        <v>18</v>
      </c>
      <c r="J489" s="2334" t="s">
        <v>18</v>
      </c>
      <c r="K489" s="2334" t="s">
        <v>18</v>
      </c>
      <c r="L489" s="2334" t="s">
        <v>18</v>
      </c>
      <c r="M489" s="2334" t="s">
        <v>18</v>
      </c>
      <c r="N489" s="2334" t="s">
        <v>15</v>
      </c>
      <c r="O489" s="2334" t="s">
        <v>3287</v>
      </c>
      <c r="P489" s="2334" t="s">
        <v>3260</v>
      </c>
      <c r="Q489" s="2333" t="s">
        <v>3418</v>
      </c>
    </row>
    <row r="490" spans="1:17" ht="25.5" hidden="1" x14ac:dyDescent="0.2">
      <c r="A490" s="2334" t="s">
        <v>2372</v>
      </c>
      <c r="B490" s="2335" t="s">
        <v>2272</v>
      </c>
      <c r="C490" s="2334" t="s">
        <v>2800</v>
      </c>
      <c r="D490" s="2337" t="s">
        <v>1363</v>
      </c>
      <c r="E490" s="2334" t="s">
        <v>2800</v>
      </c>
      <c r="F490" s="2327">
        <v>1200</v>
      </c>
      <c r="G490" s="2334" t="s">
        <v>18</v>
      </c>
      <c r="H490" s="2334" t="s">
        <v>18</v>
      </c>
      <c r="I490" s="2334" t="s">
        <v>18</v>
      </c>
      <c r="J490" s="2334" t="s">
        <v>18</v>
      </c>
      <c r="K490" s="2334" t="s">
        <v>18</v>
      </c>
      <c r="L490" s="2334" t="s">
        <v>18</v>
      </c>
      <c r="M490" s="2334" t="s">
        <v>18</v>
      </c>
      <c r="N490" s="2334" t="s">
        <v>15</v>
      </c>
      <c r="O490" s="2334" t="s">
        <v>3287</v>
      </c>
      <c r="P490" s="2334" t="s">
        <v>3260</v>
      </c>
      <c r="Q490" s="2333" t="s">
        <v>3418</v>
      </c>
    </row>
    <row r="491" spans="1:17" ht="25.5" hidden="1" x14ac:dyDescent="0.2">
      <c r="A491" s="2333" t="s">
        <v>2346</v>
      </c>
      <c r="B491" s="2336" t="s">
        <v>2277</v>
      </c>
      <c r="C491" s="2333" t="s">
        <v>2376</v>
      </c>
      <c r="D491" s="2337" t="s">
        <v>1365</v>
      </c>
      <c r="E491" s="2334" t="s">
        <v>2376</v>
      </c>
      <c r="F491" s="2328">
        <v>116053</v>
      </c>
      <c r="G491" s="2376">
        <v>6</v>
      </c>
      <c r="H491" s="2375">
        <v>42736</v>
      </c>
      <c r="I491" s="2375">
        <v>42916</v>
      </c>
      <c r="J491" s="2376" t="s">
        <v>18</v>
      </c>
      <c r="K491" s="2376" t="s">
        <v>2331</v>
      </c>
      <c r="L491" s="2376" t="s">
        <v>18</v>
      </c>
      <c r="M491" s="2376" t="s">
        <v>18</v>
      </c>
      <c r="N491" s="2334" t="s">
        <v>15</v>
      </c>
      <c r="O491" s="2334" t="s">
        <v>3287</v>
      </c>
      <c r="P491" s="2334" t="s">
        <v>3260</v>
      </c>
      <c r="Q491" s="2333" t="s">
        <v>3418</v>
      </c>
    </row>
    <row r="492" spans="1:17" ht="25.5" hidden="1" x14ac:dyDescent="0.2">
      <c r="A492" s="2334" t="s">
        <v>2372</v>
      </c>
      <c r="B492" s="2335" t="s">
        <v>2281</v>
      </c>
      <c r="C492" s="2334" t="s">
        <v>2802</v>
      </c>
      <c r="D492" s="2337" t="s">
        <v>1369</v>
      </c>
      <c r="E492" s="2334" t="s">
        <v>2802</v>
      </c>
      <c r="F492" s="2327">
        <v>2917</v>
      </c>
      <c r="G492" s="2334" t="s">
        <v>18</v>
      </c>
      <c r="H492" s="2334" t="s">
        <v>18</v>
      </c>
      <c r="I492" s="2334" t="s">
        <v>18</v>
      </c>
      <c r="J492" s="2334" t="s">
        <v>18</v>
      </c>
      <c r="K492" s="2334" t="s">
        <v>18</v>
      </c>
      <c r="L492" s="2334" t="s">
        <v>18</v>
      </c>
      <c r="M492" s="2334" t="s">
        <v>18</v>
      </c>
      <c r="N492" s="2334" t="s">
        <v>15</v>
      </c>
      <c r="O492" s="2334" t="s">
        <v>3287</v>
      </c>
      <c r="P492" s="2334" t="s">
        <v>3260</v>
      </c>
      <c r="Q492" s="2333" t="s">
        <v>3418</v>
      </c>
    </row>
    <row r="493" spans="1:17" ht="25.5" hidden="1" x14ac:dyDescent="0.2">
      <c r="A493" s="2334" t="s">
        <v>2372</v>
      </c>
      <c r="B493" s="2335" t="s">
        <v>2289</v>
      </c>
      <c r="C493" s="2334" t="s">
        <v>2805</v>
      </c>
      <c r="D493" s="2337" t="s">
        <v>1375</v>
      </c>
      <c r="E493" s="2334" t="s">
        <v>2805</v>
      </c>
      <c r="F493" s="2327">
        <v>4320</v>
      </c>
      <c r="G493" s="2334" t="s">
        <v>18</v>
      </c>
      <c r="H493" s="2334" t="s">
        <v>18</v>
      </c>
      <c r="I493" s="2334" t="s">
        <v>18</v>
      </c>
      <c r="J493" s="2334" t="s">
        <v>18</v>
      </c>
      <c r="K493" s="2334" t="s">
        <v>18</v>
      </c>
      <c r="L493" s="2334" t="s">
        <v>18</v>
      </c>
      <c r="M493" s="2334" t="s">
        <v>18</v>
      </c>
      <c r="N493" s="2334" t="s">
        <v>15</v>
      </c>
      <c r="O493" s="2334" t="s">
        <v>3287</v>
      </c>
      <c r="P493" s="2334" t="s">
        <v>3260</v>
      </c>
      <c r="Q493" s="2333" t="s">
        <v>3418</v>
      </c>
    </row>
    <row r="494" spans="1:17" ht="25.5" hidden="1" x14ac:dyDescent="0.2">
      <c r="A494" s="2334" t="s">
        <v>2372</v>
      </c>
      <c r="B494" s="2335" t="s">
        <v>2292</v>
      </c>
      <c r="C494" s="2334" t="s">
        <v>2806</v>
      </c>
      <c r="D494" s="2337" t="s">
        <v>1378</v>
      </c>
      <c r="E494" s="2334" t="s">
        <v>3342</v>
      </c>
      <c r="F494" s="2327">
        <v>10000</v>
      </c>
      <c r="G494" s="2369" t="s">
        <v>18</v>
      </c>
      <c r="H494" s="2368" t="s">
        <v>18</v>
      </c>
      <c r="I494" s="2371" t="s">
        <v>18</v>
      </c>
      <c r="J494" s="2371" t="s">
        <v>18</v>
      </c>
      <c r="K494" s="2371" t="s">
        <v>18</v>
      </c>
      <c r="L494" s="2371" t="s">
        <v>18</v>
      </c>
      <c r="M494" s="2371" t="s">
        <v>18</v>
      </c>
      <c r="N494" s="2334" t="s">
        <v>15</v>
      </c>
      <c r="O494" s="2334" t="s">
        <v>2337</v>
      </c>
      <c r="P494" s="2334" t="s">
        <v>3260</v>
      </c>
      <c r="Q494" s="2333" t="s">
        <v>3418</v>
      </c>
    </row>
    <row r="495" spans="1:17" ht="25.5" hidden="1" x14ac:dyDescent="0.2">
      <c r="A495" s="2334" t="s">
        <v>2372</v>
      </c>
      <c r="B495" s="2335" t="s">
        <v>2295</v>
      </c>
      <c r="C495" s="2334" t="s">
        <v>2807</v>
      </c>
      <c r="D495" s="2337" t="s">
        <v>1380</v>
      </c>
      <c r="E495" s="2334" t="s">
        <v>3341</v>
      </c>
      <c r="F495" s="2327">
        <v>6200</v>
      </c>
      <c r="G495" s="2369" t="s">
        <v>18</v>
      </c>
      <c r="H495" s="2368" t="s">
        <v>18</v>
      </c>
      <c r="I495" s="2371" t="s">
        <v>18</v>
      </c>
      <c r="J495" s="2371" t="s">
        <v>18</v>
      </c>
      <c r="K495" s="2371" t="s">
        <v>18</v>
      </c>
      <c r="L495" s="2371" t="s">
        <v>18</v>
      </c>
      <c r="M495" s="2371" t="s">
        <v>18</v>
      </c>
      <c r="N495" s="2334" t="s">
        <v>15</v>
      </c>
      <c r="O495" s="2334" t="s">
        <v>2337</v>
      </c>
      <c r="P495" s="2334" t="s">
        <v>3260</v>
      </c>
      <c r="Q495" s="2333" t="s">
        <v>3418</v>
      </c>
    </row>
    <row r="496" spans="1:17" ht="25.5" x14ac:dyDescent="0.2">
      <c r="A496" s="2333" t="s">
        <v>2346</v>
      </c>
      <c r="B496" s="2333" t="s">
        <v>3507</v>
      </c>
      <c r="C496" s="2333" t="s">
        <v>3506</v>
      </c>
      <c r="D496" s="2333" t="s">
        <v>3400</v>
      </c>
      <c r="E496" s="2334" t="s">
        <v>3505</v>
      </c>
      <c r="F496" s="2347">
        <v>263913</v>
      </c>
      <c r="G496" s="2376">
        <v>21</v>
      </c>
      <c r="H496" s="2375">
        <v>42917</v>
      </c>
      <c r="I496" s="2375">
        <v>43555</v>
      </c>
      <c r="J496" s="2375">
        <v>43190</v>
      </c>
      <c r="K496" s="2376" t="s">
        <v>2332</v>
      </c>
      <c r="L496" s="2376" t="s">
        <v>3404</v>
      </c>
      <c r="M496" s="2375">
        <v>43921</v>
      </c>
      <c r="N496" s="2334" t="s">
        <v>15</v>
      </c>
      <c r="O496" s="2333" t="s">
        <v>3265</v>
      </c>
      <c r="P496" s="2334" t="s">
        <v>3260</v>
      </c>
      <c r="Q496" s="2333" t="s">
        <v>3418</v>
      </c>
    </row>
    <row r="497" spans="1:17" ht="25.5" x14ac:dyDescent="0.2">
      <c r="A497" s="2333" t="s">
        <v>2346</v>
      </c>
      <c r="B497" s="2336" t="s">
        <v>2613</v>
      </c>
      <c r="C497" s="2333" t="s">
        <v>3406</v>
      </c>
      <c r="D497" s="2337" t="s">
        <v>1332</v>
      </c>
      <c r="E497" s="2334" t="s">
        <v>3407</v>
      </c>
      <c r="F497" s="2347">
        <v>6957</v>
      </c>
      <c r="G497" s="2366" t="s">
        <v>18</v>
      </c>
      <c r="H497" s="2366" t="s">
        <v>18</v>
      </c>
      <c r="I497" s="2366" t="s">
        <v>18</v>
      </c>
      <c r="J497" s="2366" t="s">
        <v>18</v>
      </c>
      <c r="K497" s="2376" t="s">
        <v>18</v>
      </c>
      <c r="L497" s="2376" t="s">
        <v>18</v>
      </c>
      <c r="M497" s="2376" t="s">
        <v>18</v>
      </c>
      <c r="N497" s="2334" t="s">
        <v>15</v>
      </c>
      <c r="O497" s="2333" t="s">
        <v>3287</v>
      </c>
      <c r="P497" s="2333" t="s">
        <v>3260</v>
      </c>
      <c r="Q497" s="2333" t="s">
        <v>3418</v>
      </c>
    </row>
    <row r="498" spans="1:17" ht="25.5" hidden="1" x14ac:dyDescent="0.2">
      <c r="A498" s="2333" t="s">
        <v>2345</v>
      </c>
      <c r="B498" s="2336" t="s">
        <v>2028</v>
      </c>
      <c r="C498" s="2362" t="s">
        <v>3469</v>
      </c>
      <c r="D498" s="2333" t="s">
        <v>1121</v>
      </c>
      <c r="E498" s="2334" t="s">
        <v>3475</v>
      </c>
      <c r="F498" s="2347">
        <v>3000</v>
      </c>
      <c r="G498" s="2333">
        <v>12</v>
      </c>
      <c r="H498" s="2338">
        <v>42826</v>
      </c>
      <c r="I498" s="2338">
        <v>43190</v>
      </c>
      <c r="L498" s="2333" t="s">
        <v>3402</v>
      </c>
      <c r="N498" s="2334" t="s">
        <v>15</v>
      </c>
      <c r="O498" s="2334" t="s">
        <v>3287</v>
      </c>
      <c r="P498" s="2334" t="s">
        <v>3259</v>
      </c>
      <c r="Q498" s="2333" t="s">
        <v>3418</v>
      </c>
    </row>
    <row r="499" spans="1:17" ht="25.5" hidden="1" x14ac:dyDescent="0.2">
      <c r="A499" s="2333" t="s">
        <v>2345</v>
      </c>
      <c r="B499" s="2336" t="s">
        <v>47</v>
      </c>
      <c r="C499" s="2354" t="s">
        <v>3470</v>
      </c>
      <c r="D499" s="2355" t="s">
        <v>3476</v>
      </c>
      <c r="E499" s="2351" t="s">
        <v>3470</v>
      </c>
      <c r="F499" s="2356">
        <v>2660</v>
      </c>
      <c r="G499" s="2333">
        <v>12</v>
      </c>
      <c r="H499" s="2338">
        <v>42826</v>
      </c>
      <c r="I499" s="2338">
        <v>43190</v>
      </c>
      <c r="L499" s="2333" t="s">
        <v>3402</v>
      </c>
      <c r="N499" s="2334" t="s">
        <v>15</v>
      </c>
      <c r="O499" s="2334" t="s">
        <v>3287</v>
      </c>
      <c r="P499" s="2334" t="s">
        <v>3259</v>
      </c>
      <c r="Q499" s="2333" t="s">
        <v>3418</v>
      </c>
    </row>
    <row r="500" spans="1:17" ht="25.5" hidden="1" x14ac:dyDescent="0.2">
      <c r="A500" s="2333" t="s">
        <v>2345</v>
      </c>
      <c r="B500" s="2333" t="s">
        <v>3294</v>
      </c>
      <c r="C500" s="2357" t="s">
        <v>3471</v>
      </c>
      <c r="D500" s="2333" t="s">
        <v>3478</v>
      </c>
      <c r="E500" s="2360" t="s">
        <v>3479</v>
      </c>
      <c r="F500" s="2358">
        <v>200</v>
      </c>
      <c r="G500" s="2333">
        <v>12</v>
      </c>
      <c r="H500" s="2338">
        <v>42826</v>
      </c>
      <c r="I500" s="2338">
        <v>43190</v>
      </c>
      <c r="L500" s="2333" t="s">
        <v>3402</v>
      </c>
      <c r="N500" s="2334" t="s">
        <v>15</v>
      </c>
      <c r="O500" s="2334" t="s">
        <v>3287</v>
      </c>
      <c r="P500" s="2334" t="s">
        <v>3259</v>
      </c>
      <c r="Q500" s="2333" t="s">
        <v>3418</v>
      </c>
    </row>
    <row r="501" spans="1:17" ht="25.5" hidden="1" x14ac:dyDescent="0.2">
      <c r="A501" s="2333" t="s">
        <v>2345</v>
      </c>
      <c r="B501" s="2336" t="s">
        <v>1420</v>
      </c>
      <c r="C501" s="2344" t="s">
        <v>3472</v>
      </c>
      <c r="D501" s="2337" t="s">
        <v>513</v>
      </c>
      <c r="E501" s="2351" t="s">
        <v>3481</v>
      </c>
      <c r="F501" s="2359">
        <v>1068</v>
      </c>
      <c r="G501" s="2333">
        <v>12</v>
      </c>
      <c r="H501" s="2338">
        <v>42826</v>
      </c>
      <c r="I501" s="2338">
        <v>43190</v>
      </c>
      <c r="L501" s="2333" t="s">
        <v>3402</v>
      </c>
      <c r="N501" s="2334" t="s">
        <v>15</v>
      </c>
      <c r="O501" s="2334" t="s">
        <v>3287</v>
      </c>
      <c r="P501" s="2334" t="s">
        <v>3259</v>
      </c>
      <c r="Q501" s="2333" t="s">
        <v>3418</v>
      </c>
    </row>
    <row r="502" spans="1:17" ht="25.5" hidden="1" x14ac:dyDescent="0.2">
      <c r="A502" s="2333" t="s">
        <v>2345</v>
      </c>
      <c r="B502" s="2333" t="s">
        <v>3294</v>
      </c>
      <c r="C502" s="2344" t="s">
        <v>3473</v>
      </c>
      <c r="D502" s="2334" t="s">
        <v>3482</v>
      </c>
      <c r="E502" s="2360" t="s">
        <v>3483</v>
      </c>
      <c r="F502" s="2361">
        <v>3155</v>
      </c>
      <c r="G502" s="2333">
        <v>12</v>
      </c>
      <c r="H502" s="2338">
        <v>42826</v>
      </c>
      <c r="I502" s="2338">
        <v>43190</v>
      </c>
      <c r="L502" s="2333" t="s">
        <v>3402</v>
      </c>
      <c r="N502" s="2334" t="s">
        <v>15</v>
      </c>
      <c r="O502" s="2334" t="s">
        <v>3287</v>
      </c>
      <c r="P502" s="2334" t="s">
        <v>3259</v>
      </c>
      <c r="Q502" s="2333" t="s">
        <v>3418</v>
      </c>
    </row>
    <row r="503" spans="1:17" hidden="1" x14ac:dyDescent="0.2">
      <c r="F503" s="2353">
        <v>2800</v>
      </c>
      <c r="G503" s="2333">
        <v>12</v>
      </c>
      <c r="H503" s="2338">
        <v>42826</v>
      </c>
      <c r="I503" s="2338">
        <v>43190</v>
      </c>
      <c r="L503" s="2333" t="s">
        <v>3402</v>
      </c>
    </row>
    <row r="504" spans="1:17" ht="25.5" x14ac:dyDescent="0.2">
      <c r="A504" s="2333" t="s">
        <v>2485</v>
      </c>
      <c r="B504" s="2378" t="s">
        <v>3518</v>
      </c>
      <c r="C504" s="2333" t="s">
        <v>3510</v>
      </c>
      <c r="D504" s="2333" t="s">
        <v>3512</v>
      </c>
      <c r="E504" s="2333" t="s">
        <v>3515</v>
      </c>
      <c r="F504" s="2347">
        <v>25</v>
      </c>
      <c r="G504" s="2333">
        <v>12</v>
      </c>
      <c r="H504" s="2338">
        <v>43191</v>
      </c>
      <c r="I504" s="2338">
        <v>43555</v>
      </c>
      <c r="J504" s="2338">
        <v>43497</v>
      </c>
      <c r="K504" s="2333" t="s">
        <v>2332</v>
      </c>
      <c r="L504" s="2333" t="s">
        <v>3402</v>
      </c>
      <c r="M504" s="2333" t="s">
        <v>18</v>
      </c>
      <c r="N504" s="2333" t="s">
        <v>15</v>
      </c>
      <c r="O504" s="2333" t="s">
        <v>3265</v>
      </c>
      <c r="P504" s="2333" t="s">
        <v>3259</v>
      </c>
      <c r="Q504" s="2333" t="s">
        <v>3418</v>
      </c>
    </row>
    <row r="505" spans="1:17" ht="25.5" x14ac:dyDescent="0.2">
      <c r="A505" s="2333" t="s">
        <v>2485</v>
      </c>
      <c r="B505" s="2378" t="s">
        <v>3520</v>
      </c>
      <c r="C505" s="2333" t="s">
        <v>3517</v>
      </c>
      <c r="D505" s="2333" t="s">
        <v>3513</v>
      </c>
      <c r="E505" s="2333" t="s">
        <v>3516</v>
      </c>
      <c r="F505" s="2347">
        <v>1000</v>
      </c>
      <c r="G505" s="2333">
        <v>12</v>
      </c>
      <c r="H505" s="2338">
        <v>43191</v>
      </c>
      <c r="I505" s="2338">
        <v>43555</v>
      </c>
      <c r="J505" s="2338">
        <v>43497</v>
      </c>
      <c r="K505" s="2333" t="s">
        <v>2332</v>
      </c>
      <c r="L505" s="2333" t="s">
        <v>3402</v>
      </c>
      <c r="M505" s="2333" t="s">
        <v>18</v>
      </c>
      <c r="N505" s="2333" t="s">
        <v>15</v>
      </c>
      <c r="O505" s="2333" t="s">
        <v>3265</v>
      </c>
      <c r="P505" s="2333" t="s">
        <v>3259</v>
      </c>
      <c r="Q505" s="2333" t="s">
        <v>3418</v>
      </c>
    </row>
    <row r="506" spans="1:17" ht="25.5" x14ac:dyDescent="0.2">
      <c r="A506" s="2333" t="s">
        <v>3424</v>
      </c>
      <c r="B506" s="2378" t="s">
        <v>3519</v>
      </c>
      <c r="C506" s="2333" t="s">
        <v>3511</v>
      </c>
      <c r="D506" s="2333" t="s">
        <v>3514</v>
      </c>
      <c r="E506" s="2333" t="s">
        <v>3511</v>
      </c>
      <c r="F506" s="2347">
        <v>1828300</v>
      </c>
      <c r="G506" s="2333">
        <f>12*10</f>
        <v>120</v>
      </c>
      <c r="H506" s="2338">
        <v>42248</v>
      </c>
      <c r="I506" s="2338" t="s">
        <v>18</v>
      </c>
      <c r="J506" s="2338" t="s">
        <v>18</v>
      </c>
      <c r="K506" s="2333" t="s">
        <v>2331</v>
      </c>
      <c r="L506" s="2333" t="s">
        <v>3402</v>
      </c>
      <c r="M506" s="2333" t="s">
        <v>18</v>
      </c>
      <c r="N506" s="2333" t="s">
        <v>15</v>
      </c>
      <c r="O506" s="2333" t="s">
        <v>3503</v>
      </c>
      <c r="P506" s="2333" t="s">
        <v>3260</v>
      </c>
      <c r="Q506" s="2333" t="s">
        <v>3418</v>
      </c>
    </row>
    <row r="507" spans="1:17" ht="25.5" x14ac:dyDescent="0.2">
      <c r="A507" s="2333" t="s">
        <v>2345</v>
      </c>
      <c r="B507" s="2333" t="s">
        <v>3532</v>
      </c>
      <c r="C507" s="2333" t="s">
        <v>3533</v>
      </c>
      <c r="D507" s="2333" t="s">
        <v>3536</v>
      </c>
      <c r="E507" s="2381" t="s">
        <v>3534</v>
      </c>
      <c r="F507" s="2347">
        <v>42828.7</v>
      </c>
      <c r="G507" s="2333">
        <v>36</v>
      </c>
      <c r="H507" s="2338">
        <v>42977</v>
      </c>
      <c r="I507" s="2348">
        <v>44074</v>
      </c>
      <c r="J507" s="2348">
        <v>43678</v>
      </c>
      <c r="K507" s="2334" t="s">
        <v>2336</v>
      </c>
      <c r="L507" s="2334" t="s">
        <v>3535</v>
      </c>
      <c r="M507" s="2348">
        <v>44804</v>
      </c>
      <c r="N507" s="2333" t="s">
        <v>15</v>
      </c>
      <c r="O507" s="2333" t="s">
        <v>3263</v>
      </c>
      <c r="P507" s="2333" t="s">
        <v>3259</v>
      </c>
      <c r="Q507" s="2333" t="s">
        <v>3418</v>
      </c>
    </row>
    <row r="508" spans="1:17" ht="25.5" x14ac:dyDescent="0.2">
      <c r="A508" s="2333" t="s">
        <v>2345</v>
      </c>
      <c r="B508" s="2333" t="s">
        <v>3537</v>
      </c>
      <c r="C508" s="2333" t="s">
        <v>3538</v>
      </c>
      <c r="D508" s="2333" t="s">
        <v>3536</v>
      </c>
      <c r="E508" s="2383" t="s">
        <v>3539</v>
      </c>
      <c r="F508" s="2347">
        <v>39845</v>
      </c>
      <c r="G508" s="2333">
        <f>12*3</f>
        <v>36</v>
      </c>
      <c r="H508" s="2338">
        <v>43020</v>
      </c>
      <c r="I508" s="2348">
        <v>44117</v>
      </c>
      <c r="J508" s="2348">
        <v>43466</v>
      </c>
      <c r="K508" s="2334" t="s">
        <v>2336</v>
      </c>
      <c r="L508" s="2334" t="s">
        <v>18</v>
      </c>
      <c r="M508" s="2348" t="s">
        <v>18</v>
      </c>
      <c r="N508" s="2333" t="s">
        <v>15</v>
      </c>
      <c r="O508" s="2333" t="s">
        <v>3263</v>
      </c>
      <c r="P508" s="2333" t="s">
        <v>3259</v>
      </c>
      <c r="Q508" s="2333" t="s">
        <v>3418</v>
      </c>
    </row>
    <row r="509" spans="1:17" ht="25.5" x14ac:dyDescent="0.2">
      <c r="A509" s="2334" t="s">
        <v>2835</v>
      </c>
      <c r="B509" s="2334" t="s">
        <v>3560</v>
      </c>
      <c r="C509" s="2334" t="s">
        <v>3563</v>
      </c>
      <c r="D509" s="2340" t="s">
        <v>3561</v>
      </c>
      <c r="E509" s="2384" t="s">
        <v>3562</v>
      </c>
      <c r="F509" s="2342">
        <v>41143.79</v>
      </c>
      <c r="G509" s="2334" t="s">
        <v>3553</v>
      </c>
      <c r="H509" s="2348">
        <v>43055</v>
      </c>
      <c r="I509" s="2348">
        <v>43421</v>
      </c>
      <c r="J509" s="2334" t="s">
        <v>18</v>
      </c>
      <c r="K509" s="2334" t="s">
        <v>18</v>
      </c>
      <c r="L509" s="2334" t="s">
        <v>18</v>
      </c>
      <c r="M509" s="2333" t="s">
        <v>18</v>
      </c>
      <c r="N509" s="2333" t="s">
        <v>3268</v>
      </c>
      <c r="O509" s="2333" t="s">
        <v>3266</v>
      </c>
      <c r="P509" s="2333" t="s">
        <v>3256</v>
      </c>
      <c r="Q509" s="2333" t="s">
        <v>3418</v>
      </c>
    </row>
    <row r="510" spans="1:17" ht="25.5" x14ac:dyDescent="0.2">
      <c r="A510" s="2334" t="s">
        <v>2835</v>
      </c>
      <c r="B510" s="2334" t="s">
        <v>3564</v>
      </c>
      <c r="C510" s="2334" t="s">
        <v>3565</v>
      </c>
      <c r="D510" s="2334" t="s">
        <v>862</v>
      </c>
      <c r="E510" s="2334" t="s">
        <v>3566</v>
      </c>
      <c r="F510" s="2347">
        <v>31175</v>
      </c>
      <c r="G510" s="2333" t="s">
        <v>3553</v>
      </c>
      <c r="H510" s="2338">
        <v>43034</v>
      </c>
      <c r="I510" s="2338">
        <v>43400</v>
      </c>
      <c r="J510" s="2333" t="s">
        <v>18</v>
      </c>
      <c r="K510" s="2333" t="s">
        <v>18</v>
      </c>
      <c r="L510" s="2333" t="s">
        <v>18</v>
      </c>
      <c r="M510" s="2333" t="s">
        <v>18</v>
      </c>
      <c r="N510" s="2333" t="s">
        <v>15</v>
      </c>
      <c r="O510" s="2333" t="s">
        <v>3503</v>
      </c>
      <c r="P510" s="2333" t="s">
        <v>3256</v>
      </c>
      <c r="Q510" s="2333" t="s">
        <v>3418</v>
      </c>
    </row>
    <row r="511" spans="1:17" ht="25.5" x14ac:dyDescent="0.2">
      <c r="A511" s="2334" t="s">
        <v>2835</v>
      </c>
      <c r="B511" s="2334" t="s">
        <v>3568</v>
      </c>
      <c r="C511" s="2334" t="s">
        <v>3578</v>
      </c>
      <c r="D511" s="2334" t="s">
        <v>40</v>
      </c>
      <c r="E511" s="2385" t="s">
        <v>3567</v>
      </c>
      <c r="F511" s="2347">
        <v>16368</v>
      </c>
      <c r="G511" s="2333" t="s">
        <v>3553</v>
      </c>
      <c r="H511" s="2338">
        <v>43027</v>
      </c>
      <c r="I511" s="2338">
        <v>43393</v>
      </c>
      <c r="J511" s="2333" t="s">
        <v>18</v>
      </c>
      <c r="K511" s="2333" t="s">
        <v>18</v>
      </c>
      <c r="L511" s="2333" t="s">
        <v>18</v>
      </c>
      <c r="M511" s="2333" t="s">
        <v>18</v>
      </c>
      <c r="N511" s="2333" t="s">
        <v>15</v>
      </c>
      <c r="O511" s="2333" t="s">
        <v>3503</v>
      </c>
      <c r="P511" s="2333" t="s">
        <v>3256</v>
      </c>
      <c r="Q511" s="2333" t="s">
        <v>3418</v>
      </c>
    </row>
    <row r="512" spans="1:17" ht="40.5" customHeight="1" x14ac:dyDescent="0.2">
      <c r="A512" s="2334" t="s">
        <v>2345</v>
      </c>
      <c r="B512" s="2334" t="s">
        <v>3573</v>
      </c>
      <c r="C512" s="14" t="s">
        <v>3575</v>
      </c>
      <c r="D512" s="2340" t="s">
        <v>3576</v>
      </c>
      <c r="E512" s="14" t="s">
        <v>3577</v>
      </c>
      <c r="F512" s="2342">
        <v>42000</v>
      </c>
      <c r="G512" s="2366">
        <v>12</v>
      </c>
      <c r="H512" s="2367">
        <v>43117</v>
      </c>
      <c r="I512" s="2367">
        <v>43481</v>
      </c>
      <c r="J512" s="2367" t="s">
        <v>18</v>
      </c>
      <c r="K512" s="2366" t="s">
        <v>18</v>
      </c>
      <c r="L512" s="2366" t="s">
        <v>18</v>
      </c>
      <c r="M512" s="2366" t="s">
        <v>18</v>
      </c>
      <c r="N512" s="2333" t="s">
        <v>15</v>
      </c>
      <c r="O512" s="2333" t="s">
        <v>3531</v>
      </c>
      <c r="P512" s="2333" t="s">
        <v>3259</v>
      </c>
      <c r="Q512" s="2333" t="s">
        <v>3418</v>
      </c>
    </row>
    <row r="513" spans="1:17" ht="25.5" x14ac:dyDescent="0.2">
      <c r="A513" s="2333" t="s">
        <v>3424</v>
      </c>
      <c r="B513" s="2333" t="s">
        <v>3582</v>
      </c>
      <c r="C513" s="14" t="s">
        <v>3583</v>
      </c>
      <c r="D513" s="2340" t="s">
        <v>3584</v>
      </c>
      <c r="E513" s="2340" t="s">
        <v>3502</v>
      </c>
      <c r="F513" s="2347">
        <f>30950.48*30</f>
        <v>928514.4</v>
      </c>
      <c r="G513" s="2369">
        <f>12*3</f>
        <v>36</v>
      </c>
      <c r="H513" s="2380">
        <v>43108</v>
      </c>
      <c r="I513" s="2380">
        <v>43837</v>
      </c>
      <c r="J513" s="2370">
        <v>43800</v>
      </c>
      <c r="K513" s="2370" t="s">
        <v>2332</v>
      </c>
      <c r="L513" s="2376" t="s">
        <v>87</v>
      </c>
      <c r="M513" s="2375">
        <v>44203</v>
      </c>
      <c r="N513" s="2333" t="s">
        <v>15</v>
      </c>
      <c r="O513" s="2333" t="s">
        <v>3503</v>
      </c>
      <c r="P513" s="2333" t="s">
        <v>2832</v>
      </c>
      <c r="Q513" s="2333" t="s">
        <v>3418</v>
      </c>
    </row>
    <row r="514" spans="1:17" s="2437" customFormat="1" ht="30" customHeight="1" x14ac:dyDescent="0.2">
      <c r="A514" s="2437" t="s">
        <v>2832</v>
      </c>
      <c r="B514" s="2438" t="s">
        <v>3582</v>
      </c>
      <c r="C514" s="12" t="s">
        <v>3667</v>
      </c>
      <c r="D514" s="2427" t="s">
        <v>3584</v>
      </c>
      <c r="E514" s="2428" t="s">
        <v>3668</v>
      </c>
      <c r="F514" s="2421">
        <v>23416</v>
      </c>
      <c r="G514" s="2446" t="s">
        <v>3669</v>
      </c>
      <c r="H514" s="2439">
        <v>43224</v>
      </c>
      <c r="I514" s="2446" t="s">
        <v>18</v>
      </c>
      <c r="J514" s="2446" t="s">
        <v>3277</v>
      </c>
      <c r="K514" s="2446" t="s">
        <v>18</v>
      </c>
      <c r="L514" s="2446" t="s">
        <v>18</v>
      </c>
      <c r="M514" s="2446" t="s">
        <v>18</v>
      </c>
      <c r="N514" s="2437" t="s">
        <v>15</v>
      </c>
      <c r="O514" s="2437" t="s">
        <v>3671</v>
      </c>
      <c r="P514" s="2437" t="s">
        <v>2832</v>
      </c>
      <c r="Q514" s="2444" t="s">
        <v>3418</v>
      </c>
    </row>
    <row r="515" spans="1:17" s="2437" customFormat="1" ht="25.5" x14ac:dyDescent="0.2">
      <c r="A515" s="2437" t="s">
        <v>2832</v>
      </c>
      <c r="B515" s="2437" t="s">
        <v>3639</v>
      </c>
      <c r="C515" s="2436" t="s">
        <v>3640</v>
      </c>
      <c r="D515" s="2427" t="s">
        <v>3641</v>
      </c>
      <c r="E515" s="2427" t="s">
        <v>3642</v>
      </c>
      <c r="F515" s="2342">
        <v>81754.8</v>
      </c>
      <c r="G515" s="2434">
        <v>12</v>
      </c>
      <c r="H515" s="2407">
        <v>43206</v>
      </c>
      <c r="I515" s="2407">
        <v>43570</v>
      </c>
      <c r="J515" s="2439">
        <v>43563</v>
      </c>
      <c r="K515" s="2439" t="s">
        <v>2332</v>
      </c>
      <c r="L515" s="2366" t="s">
        <v>3557</v>
      </c>
      <c r="M515" s="2367">
        <v>44301</v>
      </c>
      <c r="N515" s="2437" t="s">
        <v>15</v>
      </c>
      <c r="O515" s="2437" t="s">
        <v>3263</v>
      </c>
      <c r="P515" s="2437" t="s">
        <v>2832</v>
      </c>
      <c r="Q515" s="2437" t="s">
        <v>3418</v>
      </c>
    </row>
    <row r="516" spans="1:17" ht="25.5" x14ac:dyDescent="0.2">
      <c r="A516" s="2333" t="s">
        <v>2832</v>
      </c>
      <c r="B516" s="2333" t="s">
        <v>3599</v>
      </c>
      <c r="C516" s="2333" t="s">
        <v>3600</v>
      </c>
      <c r="D516" s="2333" t="s">
        <v>1117</v>
      </c>
      <c r="E516" s="2333" t="s">
        <v>3601</v>
      </c>
      <c r="F516" s="2347">
        <v>10474</v>
      </c>
      <c r="G516" s="2333" t="s">
        <v>3553</v>
      </c>
      <c r="H516" s="2338">
        <v>43191</v>
      </c>
      <c r="I516" s="2338">
        <v>43555</v>
      </c>
      <c r="J516" s="2369" t="s">
        <v>18</v>
      </c>
      <c r="K516" s="2369" t="s">
        <v>18</v>
      </c>
      <c r="L516" s="2376" t="s">
        <v>18</v>
      </c>
      <c r="M516" s="2376" t="s">
        <v>18</v>
      </c>
      <c r="N516" s="2333" t="s">
        <v>15</v>
      </c>
      <c r="O516" s="2333" t="s">
        <v>3263</v>
      </c>
      <c r="P516" s="2333" t="s">
        <v>2832</v>
      </c>
      <c r="Q516" s="2333" t="s">
        <v>3419</v>
      </c>
    </row>
    <row r="517" spans="1:17" ht="25.5" x14ac:dyDescent="0.2">
      <c r="A517" s="2333" t="s">
        <v>2832</v>
      </c>
      <c r="B517" s="2333" t="s">
        <v>3609</v>
      </c>
      <c r="C517" s="14" t="s">
        <v>3608</v>
      </c>
      <c r="D517" s="2334" t="s">
        <v>518</v>
      </c>
      <c r="E517" s="14" t="s">
        <v>3607</v>
      </c>
      <c r="F517" s="2341">
        <v>355560</v>
      </c>
      <c r="G517" s="2369">
        <v>12</v>
      </c>
      <c r="H517" s="2370">
        <v>43160</v>
      </c>
      <c r="I517" s="2370">
        <v>43524</v>
      </c>
      <c r="J517" s="2370" t="s">
        <v>18</v>
      </c>
      <c r="K517" s="2369" t="s">
        <v>18</v>
      </c>
      <c r="L517" s="2369" t="s">
        <v>18</v>
      </c>
      <c r="M517" s="2370" t="s">
        <v>18</v>
      </c>
      <c r="N517" s="2333" t="s">
        <v>15</v>
      </c>
      <c r="O517" s="2333" t="s">
        <v>3265</v>
      </c>
      <c r="P517" s="2333" t="s">
        <v>2832</v>
      </c>
      <c r="Q517" s="2333" t="s">
        <v>3418</v>
      </c>
    </row>
    <row r="518" spans="1:17" ht="25.5" x14ac:dyDescent="0.2">
      <c r="A518" s="2333" t="s">
        <v>2835</v>
      </c>
      <c r="B518" s="2389" t="s">
        <v>3610</v>
      </c>
      <c r="C518" s="2391" t="s">
        <v>3611</v>
      </c>
      <c r="D518" s="2391" t="s">
        <v>862</v>
      </c>
      <c r="E518" s="2391" t="s">
        <v>3612</v>
      </c>
      <c r="F518" s="2347">
        <v>8250</v>
      </c>
      <c r="G518" s="2333" t="s">
        <v>3553</v>
      </c>
      <c r="H518" s="2392">
        <v>43110</v>
      </c>
      <c r="I518" s="2392">
        <v>43474</v>
      </c>
      <c r="J518" s="2393" t="s">
        <v>18</v>
      </c>
      <c r="K518" s="2393" t="s">
        <v>18</v>
      </c>
      <c r="L518" s="2394" t="s">
        <v>18</v>
      </c>
      <c r="M518" s="2394" t="s">
        <v>18</v>
      </c>
      <c r="N518" s="2390" t="s">
        <v>15</v>
      </c>
      <c r="O518" s="2390" t="s">
        <v>3263</v>
      </c>
      <c r="P518" s="2333" t="s">
        <v>3256</v>
      </c>
      <c r="Q518" s="2333" t="s">
        <v>3418</v>
      </c>
    </row>
    <row r="519" spans="1:17" ht="25.5" x14ac:dyDescent="0.2">
      <c r="A519" s="2390" t="s">
        <v>2835</v>
      </c>
      <c r="B519" s="2391" t="s">
        <v>3613</v>
      </c>
      <c r="C519" s="2396" t="s">
        <v>3614</v>
      </c>
      <c r="D519" s="2397" t="s">
        <v>3615</v>
      </c>
      <c r="E519" s="2396" t="s">
        <v>3616</v>
      </c>
      <c r="F519" s="2347">
        <v>8457.32</v>
      </c>
      <c r="G519" s="2333" t="s">
        <v>3553</v>
      </c>
      <c r="H519" s="2392">
        <v>43146</v>
      </c>
      <c r="I519" s="2392">
        <v>43510</v>
      </c>
      <c r="J519" s="2398" t="s">
        <v>18</v>
      </c>
      <c r="K519" s="2398" t="s">
        <v>18</v>
      </c>
      <c r="L519" s="2399" t="s">
        <v>18</v>
      </c>
      <c r="M519" s="2399" t="s">
        <v>18</v>
      </c>
      <c r="N519" s="2395" t="s">
        <v>15</v>
      </c>
      <c r="O519" s="2395" t="s">
        <v>3263</v>
      </c>
      <c r="P519" s="2395" t="s">
        <v>3256</v>
      </c>
      <c r="Q519" s="2333" t="s">
        <v>3418</v>
      </c>
    </row>
    <row r="520" spans="1:17" s="2403" customFormat="1" ht="51" x14ac:dyDescent="0.2">
      <c r="A520" s="2403" t="s">
        <v>2835</v>
      </c>
      <c r="B520" s="2404" t="s">
        <v>3620</v>
      </c>
      <c r="C520" s="2409" t="s">
        <v>3621</v>
      </c>
      <c r="D520" s="2410" t="s">
        <v>434</v>
      </c>
      <c r="E520" s="2411" t="s">
        <v>3622</v>
      </c>
      <c r="F520" s="2406">
        <v>3666.64</v>
      </c>
      <c r="G520" s="2419" t="s">
        <v>3553</v>
      </c>
      <c r="H520" s="2417">
        <v>43159</v>
      </c>
      <c r="I520" s="2417">
        <v>43523</v>
      </c>
      <c r="J520" s="2418" t="s">
        <v>18</v>
      </c>
      <c r="K520" s="2418" t="s">
        <v>18</v>
      </c>
      <c r="L520" s="2418" t="s">
        <v>18</v>
      </c>
      <c r="M520" s="2418" t="s">
        <v>18</v>
      </c>
      <c r="N520" s="2413" t="s">
        <v>15</v>
      </c>
      <c r="O520" s="2413" t="s">
        <v>3263</v>
      </c>
      <c r="P520" s="2413" t="s">
        <v>3256</v>
      </c>
      <c r="Q520" s="2413" t="s">
        <v>3418</v>
      </c>
    </row>
    <row r="521" spans="1:17" ht="25.5" x14ac:dyDescent="0.2">
      <c r="A521" s="2333" t="s">
        <v>2835</v>
      </c>
      <c r="B521" s="2333" t="s">
        <v>3599</v>
      </c>
      <c r="C521" s="2400" t="s">
        <v>3617</v>
      </c>
      <c r="D521" s="2402" t="s">
        <v>1112</v>
      </c>
      <c r="E521" s="2401" t="s">
        <v>3618</v>
      </c>
      <c r="F521" s="2405">
        <v>18582.3</v>
      </c>
      <c r="G521" s="2424" t="s">
        <v>3553</v>
      </c>
      <c r="H521" s="2407">
        <v>43089</v>
      </c>
      <c r="I521" s="2407">
        <v>43453</v>
      </c>
      <c r="J521" s="2408" t="s">
        <v>18</v>
      </c>
      <c r="K521" s="2408" t="s">
        <v>18</v>
      </c>
      <c r="L521" s="2408" t="s">
        <v>18</v>
      </c>
      <c r="M521" s="2408" t="s">
        <v>18</v>
      </c>
      <c r="N521" s="2403" t="s">
        <v>15</v>
      </c>
      <c r="O521" s="2403" t="s">
        <v>3263</v>
      </c>
      <c r="P521" s="2403" t="s">
        <v>3256</v>
      </c>
      <c r="Q521" s="2403" t="s">
        <v>3418</v>
      </c>
    </row>
    <row r="522" spans="1:17" ht="51" x14ac:dyDescent="0.2">
      <c r="A522" s="2333" t="s">
        <v>2835</v>
      </c>
      <c r="B522" s="2333" t="s">
        <v>3633</v>
      </c>
      <c r="C522" s="2412" t="s">
        <v>3629</v>
      </c>
      <c r="D522" s="2427" t="s">
        <v>3630</v>
      </c>
      <c r="E522" s="2428" t="s">
        <v>3631</v>
      </c>
      <c r="F522" s="2429">
        <v>23939.83</v>
      </c>
      <c r="G522" s="2430" t="s">
        <v>3553</v>
      </c>
      <c r="H522" s="2431">
        <v>43181</v>
      </c>
      <c r="I522" s="2431">
        <v>43545</v>
      </c>
      <c r="J522" s="2418" t="s">
        <v>18</v>
      </c>
      <c r="K522" s="2418" t="s">
        <v>18</v>
      </c>
      <c r="L522" s="2418" t="s">
        <v>18</v>
      </c>
      <c r="M522" s="2418" t="s">
        <v>18</v>
      </c>
      <c r="N522" s="2333" t="s">
        <v>3268</v>
      </c>
      <c r="O522" s="2333" t="s">
        <v>3266</v>
      </c>
      <c r="P522" s="2333" t="s">
        <v>3256</v>
      </c>
      <c r="Q522" s="2426" t="s">
        <v>3418</v>
      </c>
    </row>
    <row r="523" spans="1:17" ht="25.5" x14ac:dyDescent="0.2">
      <c r="A523" s="2333" t="s">
        <v>2835</v>
      </c>
      <c r="B523" s="2426" t="s">
        <v>3633</v>
      </c>
      <c r="C523" s="2412" t="s">
        <v>3629</v>
      </c>
      <c r="D523" s="2427" t="s">
        <v>728</v>
      </c>
      <c r="E523" s="2427" t="s">
        <v>3632</v>
      </c>
      <c r="F523" s="2429">
        <v>34185</v>
      </c>
      <c r="G523" s="2430" t="s">
        <v>3553</v>
      </c>
      <c r="H523" s="2432">
        <v>43181</v>
      </c>
      <c r="I523" s="2432">
        <v>43545</v>
      </c>
      <c r="J523" s="2418" t="s">
        <v>18</v>
      </c>
      <c r="K523" s="2418" t="s">
        <v>18</v>
      </c>
      <c r="L523" s="2418" t="s">
        <v>18</v>
      </c>
      <c r="M523" s="2418" t="s">
        <v>18</v>
      </c>
      <c r="N523" s="2333" t="s">
        <v>3268</v>
      </c>
      <c r="O523" s="2333" t="s">
        <v>3266</v>
      </c>
      <c r="P523" s="2333" t="s">
        <v>3256</v>
      </c>
      <c r="Q523" s="2426" t="s">
        <v>3418</v>
      </c>
    </row>
    <row r="524" spans="1:17" ht="25.5" x14ac:dyDescent="0.2">
      <c r="A524" s="2333" t="s">
        <v>2345</v>
      </c>
      <c r="B524" s="2333" t="s">
        <v>3634</v>
      </c>
      <c r="C524" s="2333" t="s">
        <v>3636</v>
      </c>
      <c r="D524" s="2333" t="s">
        <v>3635</v>
      </c>
      <c r="E524" s="2433" t="s">
        <v>3637</v>
      </c>
      <c r="F524" s="2347">
        <v>80580.39</v>
      </c>
      <c r="G524" s="2430" t="s">
        <v>3553</v>
      </c>
      <c r="H524" s="2425">
        <v>43172</v>
      </c>
      <c r="I524" s="2425">
        <v>43190</v>
      </c>
      <c r="J524" s="2418" t="s">
        <v>18</v>
      </c>
      <c r="K524" s="2418" t="s">
        <v>18</v>
      </c>
      <c r="L524" s="2418" t="s">
        <v>18</v>
      </c>
      <c r="M524" s="2418" t="s">
        <v>18</v>
      </c>
      <c r="N524" s="2333" t="s">
        <v>15</v>
      </c>
      <c r="O524" s="2333" t="s">
        <v>3531</v>
      </c>
      <c r="P524" s="2333" t="s">
        <v>3259</v>
      </c>
      <c r="Q524" s="2333" t="s">
        <v>3419</v>
      </c>
    </row>
    <row r="525" spans="1:17" ht="25.5" x14ac:dyDescent="0.2">
      <c r="A525" s="2333" t="s">
        <v>2832</v>
      </c>
      <c r="B525" s="2333" t="s">
        <v>3645</v>
      </c>
      <c r="C525" s="2437" t="s">
        <v>3646</v>
      </c>
      <c r="D525" s="2437" t="s">
        <v>869</v>
      </c>
      <c r="E525" s="2437" t="s">
        <v>3647</v>
      </c>
      <c r="F525" s="2347">
        <v>2000</v>
      </c>
      <c r="G525" s="2333" t="s">
        <v>3715</v>
      </c>
      <c r="H525" s="2425">
        <v>43215</v>
      </c>
      <c r="I525" s="2399" t="s">
        <v>3454</v>
      </c>
      <c r="J525" s="2399" t="s">
        <v>3648</v>
      </c>
      <c r="K525" s="2399" t="s">
        <v>18</v>
      </c>
      <c r="L525" s="2399" t="s">
        <v>18</v>
      </c>
      <c r="M525" s="2399" t="s">
        <v>18</v>
      </c>
      <c r="N525" s="2333" t="s">
        <v>15</v>
      </c>
      <c r="O525" s="2333" t="s">
        <v>3285</v>
      </c>
      <c r="P525" s="2333" t="s">
        <v>2832</v>
      </c>
      <c r="Q525" s="2333" t="s">
        <v>3418</v>
      </c>
    </row>
    <row r="526" spans="1:17" ht="25.5" x14ac:dyDescent="0.2">
      <c r="A526" s="2333" t="s">
        <v>2832</v>
      </c>
      <c r="B526" s="2333" t="s">
        <v>3655</v>
      </c>
      <c r="C526" s="2433" t="s">
        <v>3653</v>
      </c>
      <c r="D526" s="2437" t="s">
        <v>3661</v>
      </c>
      <c r="E526" s="12" t="s">
        <v>3654</v>
      </c>
      <c r="F526" s="2347">
        <v>29308.5</v>
      </c>
      <c r="G526" s="2333" t="s">
        <v>3553</v>
      </c>
      <c r="H526" s="2425">
        <v>43272</v>
      </c>
      <c r="I526" s="2425">
        <v>43636</v>
      </c>
      <c r="J526" s="2440" t="s">
        <v>18</v>
      </c>
      <c r="K526" s="2440" t="s">
        <v>18</v>
      </c>
      <c r="L526" s="2440" t="s">
        <v>18</v>
      </c>
      <c r="M526" s="2440" t="s">
        <v>18</v>
      </c>
      <c r="N526" s="2433" t="s">
        <v>15</v>
      </c>
      <c r="O526" s="2333" t="s">
        <v>3263</v>
      </c>
      <c r="P526" s="2333" t="s">
        <v>2832</v>
      </c>
      <c r="Q526" s="2333" t="s">
        <v>3418</v>
      </c>
    </row>
    <row r="527" spans="1:17" ht="38.25" x14ac:dyDescent="0.2">
      <c r="A527" s="2441" t="s">
        <v>2345</v>
      </c>
      <c r="B527" s="2442" t="s">
        <v>3652</v>
      </c>
      <c r="C527" s="2443" t="s">
        <v>3324</v>
      </c>
      <c r="D527" s="2333" t="s">
        <v>3650</v>
      </c>
      <c r="E527" s="2444" t="s">
        <v>3662</v>
      </c>
      <c r="F527" s="2347">
        <v>95258.3</v>
      </c>
      <c r="G527" s="2333" t="s">
        <v>3553</v>
      </c>
      <c r="H527" s="2445">
        <v>43276</v>
      </c>
      <c r="I527" s="2445">
        <v>43640</v>
      </c>
      <c r="J527" s="2446" t="s">
        <v>18</v>
      </c>
      <c r="K527" s="2446" t="s">
        <v>18</v>
      </c>
      <c r="L527" s="2446" t="s">
        <v>18</v>
      </c>
      <c r="M527" s="2446" t="s">
        <v>18</v>
      </c>
      <c r="N527" s="2444" t="s">
        <v>15</v>
      </c>
      <c r="O527" s="2444" t="s">
        <v>3266</v>
      </c>
      <c r="P527" s="2444" t="s">
        <v>3259</v>
      </c>
      <c r="Q527" s="2444" t="s">
        <v>3418</v>
      </c>
    </row>
    <row r="528" spans="1:17" ht="25.5" x14ac:dyDescent="0.2">
      <c r="A528" s="2441" t="s">
        <v>2345</v>
      </c>
      <c r="B528" s="2442" t="s">
        <v>3656</v>
      </c>
      <c r="C528" s="2443" t="s">
        <v>3659</v>
      </c>
      <c r="D528" s="2437" t="s">
        <v>556</v>
      </c>
      <c r="E528" s="2444" t="s">
        <v>3663</v>
      </c>
      <c r="F528" s="2347">
        <v>114731.23</v>
      </c>
      <c r="G528" s="2333" t="s">
        <v>3553</v>
      </c>
      <c r="H528" s="2445">
        <v>43287</v>
      </c>
      <c r="I528" s="2445">
        <v>43651</v>
      </c>
      <c r="J528" s="2446" t="s">
        <v>18</v>
      </c>
      <c r="K528" s="2446" t="s">
        <v>18</v>
      </c>
      <c r="L528" s="2446" t="s">
        <v>18</v>
      </c>
      <c r="M528" s="2446" t="s">
        <v>18</v>
      </c>
      <c r="N528" s="2444" t="s">
        <v>15</v>
      </c>
      <c r="O528" s="2444" t="s">
        <v>3266</v>
      </c>
      <c r="P528" s="2444" t="s">
        <v>3259</v>
      </c>
      <c r="Q528" s="2444" t="s">
        <v>3418</v>
      </c>
    </row>
    <row r="529" spans="1:17" ht="25.5" x14ac:dyDescent="0.2">
      <c r="A529" s="2441" t="s">
        <v>2345</v>
      </c>
      <c r="B529" s="2442" t="s">
        <v>3657</v>
      </c>
      <c r="C529" s="2443" t="s">
        <v>3660</v>
      </c>
      <c r="D529" s="2333" t="s">
        <v>3665</v>
      </c>
      <c r="E529" s="2333" t="s">
        <v>3676</v>
      </c>
      <c r="F529" s="2347">
        <v>296493.48</v>
      </c>
      <c r="G529" s="2444" t="s">
        <v>3553</v>
      </c>
      <c r="H529" s="2445">
        <v>43364</v>
      </c>
      <c r="I529" s="2445">
        <v>43728</v>
      </c>
      <c r="J529" s="2446" t="s">
        <v>18</v>
      </c>
      <c r="K529" s="2446" t="s">
        <v>18</v>
      </c>
      <c r="L529" s="2446" t="s">
        <v>18</v>
      </c>
      <c r="M529" s="2446" t="s">
        <v>18</v>
      </c>
      <c r="N529" s="2333" t="s">
        <v>15</v>
      </c>
      <c r="O529" s="2333" t="s">
        <v>3503</v>
      </c>
      <c r="P529" s="2333" t="s">
        <v>3259</v>
      </c>
      <c r="Q529" s="2333" t="s">
        <v>3418</v>
      </c>
    </row>
    <row r="530" spans="1:17" ht="25.5" x14ac:dyDescent="0.2">
      <c r="A530" s="2441" t="s">
        <v>2835</v>
      </c>
      <c r="B530" s="2442" t="s">
        <v>3658</v>
      </c>
      <c r="C530" s="2444" t="s">
        <v>3666</v>
      </c>
      <c r="D530" s="2333" t="s">
        <v>3664</v>
      </c>
      <c r="E530" s="2333" t="s">
        <v>3674</v>
      </c>
      <c r="F530" s="2347">
        <v>33039.17</v>
      </c>
      <c r="G530" s="2444" t="s">
        <v>3553</v>
      </c>
      <c r="H530" s="2445">
        <v>43346</v>
      </c>
      <c r="I530" s="2445">
        <v>43710</v>
      </c>
      <c r="J530" s="2446" t="s">
        <v>18</v>
      </c>
      <c r="K530" s="2446" t="s">
        <v>18</v>
      </c>
      <c r="L530" s="2446" t="s">
        <v>18</v>
      </c>
      <c r="M530" s="2446" t="s">
        <v>18</v>
      </c>
      <c r="N530" s="2333" t="s">
        <v>15</v>
      </c>
      <c r="O530" s="2333" t="s">
        <v>3263</v>
      </c>
      <c r="P530" s="2333" t="s">
        <v>3256</v>
      </c>
      <c r="Q530" s="2333" t="s">
        <v>3418</v>
      </c>
    </row>
    <row r="531" spans="1:17" s="2444" customFormat="1" ht="25.5" x14ac:dyDescent="0.2">
      <c r="A531" s="2444" t="s">
        <v>2835</v>
      </c>
      <c r="B531" s="2444" t="s">
        <v>3675</v>
      </c>
      <c r="C531" s="2444" t="s">
        <v>3666</v>
      </c>
      <c r="D531" s="2444" t="s">
        <v>3664</v>
      </c>
      <c r="E531" s="2444" t="s">
        <v>3673</v>
      </c>
      <c r="F531" s="2406">
        <v>2877.5</v>
      </c>
      <c r="G531" s="2444" t="s">
        <v>3553</v>
      </c>
      <c r="H531" s="2445">
        <v>43346</v>
      </c>
      <c r="I531" s="2445">
        <v>43710</v>
      </c>
      <c r="J531" s="2446" t="s">
        <v>18</v>
      </c>
      <c r="K531" s="2446" t="s">
        <v>18</v>
      </c>
      <c r="L531" s="2446" t="s">
        <v>18</v>
      </c>
      <c r="M531" s="2446" t="s">
        <v>18</v>
      </c>
      <c r="N531" s="2444" t="s">
        <v>15</v>
      </c>
      <c r="O531" s="2444" t="s">
        <v>3285</v>
      </c>
      <c r="P531" s="2444" t="s">
        <v>3256</v>
      </c>
      <c r="Q531" s="2444" t="s">
        <v>3418</v>
      </c>
    </row>
    <row r="532" spans="1:17" ht="25.5" x14ac:dyDescent="0.2">
      <c r="A532" s="2441" t="s">
        <v>2345</v>
      </c>
      <c r="B532" s="2442" t="s">
        <v>3677</v>
      </c>
      <c r="C532" s="2444" t="s">
        <v>3678</v>
      </c>
      <c r="D532" s="2444" t="s">
        <v>886</v>
      </c>
      <c r="E532" s="12" t="s">
        <v>3679</v>
      </c>
      <c r="F532" s="2406">
        <v>303818</v>
      </c>
      <c r="G532" s="2444">
        <v>36</v>
      </c>
      <c r="H532" s="2445">
        <v>43446</v>
      </c>
      <c r="I532" s="2445">
        <v>44498</v>
      </c>
      <c r="J532" s="2445">
        <v>44541</v>
      </c>
      <c r="K532" s="2399" t="s">
        <v>2332</v>
      </c>
      <c r="L532" s="2399" t="s">
        <v>3401</v>
      </c>
      <c r="M532" s="2375">
        <v>45228</v>
      </c>
      <c r="N532" s="2333" t="s">
        <v>15</v>
      </c>
      <c r="O532" s="2333" t="s">
        <v>3264</v>
      </c>
      <c r="P532" s="2333" t="s">
        <v>3259</v>
      </c>
      <c r="Q532" s="2333" t="s">
        <v>3418</v>
      </c>
    </row>
    <row r="533" spans="1:17" s="2444" customFormat="1" ht="39" customHeight="1" x14ac:dyDescent="0.2">
      <c r="A533" s="2437" t="s">
        <v>2345</v>
      </c>
      <c r="B533" s="2437" t="s">
        <v>3672</v>
      </c>
      <c r="C533" s="2436" t="s">
        <v>3574</v>
      </c>
      <c r="D533" s="2427" t="s">
        <v>3576</v>
      </c>
      <c r="E533" s="2436" t="s">
        <v>3680</v>
      </c>
      <c r="F533" s="2342">
        <v>57000</v>
      </c>
      <c r="G533" s="2366" t="s">
        <v>3681</v>
      </c>
      <c r="H533" s="2367">
        <v>43502</v>
      </c>
      <c r="I533" s="2367">
        <v>43590</v>
      </c>
      <c r="J533" s="2367" t="s">
        <v>18</v>
      </c>
      <c r="K533" s="2366" t="s">
        <v>3682</v>
      </c>
      <c r="L533" s="2366" t="s">
        <v>18</v>
      </c>
      <c r="M533" s="2366" t="s">
        <v>18</v>
      </c>
      <c r="N533" s="2444" t="s">
        <v>15</v>
      </c>
      <c r="O533" s="2444" t="s">
        <v>3531</v>
      </c>
      <c r="P533" s="2444" t="s">
        <v>3259</v>
      </c>
      <c r="Q533" s="2444" t="s">
        <v>3419</v>
      </c>
    </row>
    <row r="534" spans="1:17" s="2444" customFormat="1" ht="25.5" x14ac:dyDescent="0.2">
      <c r="A534" s="2444" t="s">
        <v>2345</v>
      </c>
      <c r="B534" s="2444" t="s">
        <v>3683</v>
      </c>
      <c r="C534" s="2444" t="s">
        <v>3660</v>
      </c>
      <c r="D534" s="2444" t="s">
        <v>3665</v>
      </c>
      <c r="E534" s="2444" t="s">
        <v>3684</v>
      </c>
      <c r="F534" s="2406">
        <v>10145</v>
      </c>
      <c r="G534" s="2444" t="s">
        <v>3553</v>
      </c>
      <c r="H534" s="2445">
        <v>43448</v>
      </c>
      <c r="I534" s="2445">
        <v>43812</v>
      </c>
      <c r="J534" s="2446" t="s">
        <v>18</v>
      </c>
      <c r="K534" s="2446" t="s">
        <v>18</v>
      </c>
      <c r="L534" s="2446" t="s">
        <v>18</v>
      </c>
      <c r="M534" s="2446" t="s">
        <v>18</v>
      </c>
      <c r="N534" s="2444" t="s">
        <v>15</v>
      </c>
      <c r="O534" s="2444" t="s">
        <v>3503</v>
      </c>
      <c r="P534" s="2444" t="s">
        <v>3259</v>
      </c>
      <c r="Q534" s="2444" t="s">
        <v>3418</v>
      </c>
    </row>
    <row r="535" spans="1:17" s="2437" customFormat="1" ht="52.5" hidden="1" customHeight="1" x14ac:dyDescent="0.2">
      <c r="A535" s="2437" t="s">
        <v>2345</v>
      </c>
      <c r="B535" s="2438" t="s">
        <v>3685</v>
      </c>
      <c r="C535" s="2447" t="s">
        <v>3686</v>
      </c>
      <c r="D535" s="2427" t="s">
        <v>3529</v>
      </c>
      <c r="E535" s="2436" t="s">
        <v>3687</v>
      </c>
      <c r="F535" s="2421">
        <v>29250</v>
      </c>
      <c r="G535" s="2366">
        <v>6</v>
      </c>
      <c r="H535" s="2367">
        <v>43469</v>
      </c>
      <c r="I535" s="2367">
        <v>43619</v>
      </c>
      <c r="J535" s="2367" t="s">
        <v>18</v>
      </c>
      <c r="K535" s="2366" t="s">
        <v>18</v>
      </c>
      <c r="L535" s="2366" t="s">
        <v>2331</v>
      </c>
      <c r="M535" s="2366" t="s">
        <v>18</v>
      </c>
      <c r="N535" s="2437" t="s">
        <v>15</v>
      </c>
      <c r="O535" s="2437" t="s">
        <v>3531</v>
      </c>
      <c r="P535" s="2437" t="s">
        <v>3259</v>
      </c>
      <c r="Q535" s="2444" t="s">
        <v>3418</v>
      </c>
    </row>
    <row r="536" spans="1:17" s="2437" customFormat="1" ht="52.5" hidden="1" customHeight="1" x14ac:dyDescent="0.2">
      <c r="A536" s="2437" t="s">
        <v>2345</v>
      </c>
      <c r="B536" s="2438" t="s">
        <v>3693</v>
      </c>
      <c r="C536" s="2447" t="s">
        <v>3547</v>
      </c>
      <c r="D536" s="2379" t="s">
        <v>3692</v>
      </c>
      <c r="E536" s="2447" t="s">
        <v>3549</v>
      </c>
      <c r="F536" s="2429">
        <v>138059.68</v>
      </c>
      <c r="G536" s="2366">
        <v>36</v>
      </c>
      <c r="H536" s="2367">
        <v>43507</v>
      </c>
      <c r="I536" s="2367">
        <v>44602</v>
      </c>
      <c r="J536" s="2367">
        <v>44562</v>
      </c>
      <c r="K536" s="2366" t="s">
        <v>2332</v>
      </c>
      <c r="L536" s="2366">
        <v>24</v>
      </c>
      <c r="M536" s="2367">
        <v>45332</v>
      </c>
      <c r="N536" s="2437" t="s">
        <v>15</v>
      </c>
      <c r="O536" s="2437" t="s">
        <v>3264</v>
      </c>
      <c r="P536" s="2437" t="s">
        <v>3259</v>
      </c>
      <c r="Q536" s="2444" t="s">
        <v>3418</v>
      </c>
    </row>
    <row r="537" spans="1:17" s="2437" customFormat="1" ht="25.5" customHeight="1" x14ac:dyDescent="0.2">
      <c r="A537" s="2437" t="s">
        <v>2835</v>
      </c>
      <c r="B537" s="2438" t="s">
        <v>3697</v>
      </c>
      <c r="C537" s="46" t="s">
        <v>3603</v>
      </c>
      <c r="D537" s="2427" t="s">
        <v>3604</v>
      </c>
      <c r="E537" s="46" t="s">
        <v>3694</v>
      </c>
      <c r="F537" s="2449">
        <v>23021.56</v>
      </c>
      <c r="G537" s="2444">
        <v>12</v>
      </c>
      <c r="H537" s="2445">
        <v>43495</v>
      </c>
      <c r="I537" s="2445">
        <v>43859</v>
      </c>
      <c r="J537" s="2450" t="s">
        <v>3695</v>
      </c>
      <c r="K537" s="2438" t="s">
        <v>18</v>
      </c>
      <c r="L537" s="2438" t="s">
        <v>18</v>
      </c>
      <c r="M537" s="2451" t="s">
        <v>3696</v>
      </c>
      <c r="N537" s="2437" t="s">
        <v>3268</v>
      </c>
      <c r="O537" s="2437" t="s">
        <v>3266</v>
      </c>
      <c r="P537" s="2437" t="s">
        <v>3256</v>
      </c>
      <c r="Q537" s="2444" t="s">
        <v>3418</v>
      </c>
    </row>
    <row r="538" spans="1:17" ht="25.5" x14ac:dyDescent="0.2">
      <c r="A538" s="2333" t="s">
        <v>2345</v>
      </c>
      <c r="B538" s="2444" t="s">
        <v>3698</v>
      </c>
      <c r="C538" s="2444" t="s">
        <v>3688</v>
      </c>
      <c r="D538" s="2444" t="s">
        <v>3703</v>
      </c>
      <c r="E538" s="2444" t="s">
        <v>3706</v>
      </c>
      <c r="F538" s="2406">
        <v>67503</v>
      </c>
      <c r="G538" s="2444" t="s">
        <v>3553</v>
      </c>
      <c r="H538" s="2445">
        <v>43495</v>
      </c>
      <c r="I538" s="2445">
        <v>43494</v>
      </c>
      <c r="J538" s="2444" t="s">
        <v>18</v>
      </c>
      <c r="K538" s="2444" t="s">
        <v>2331</v>
      </c>
      <c r="L538" s="2444" t="s">
        <v>18</v>
      </c>
      <c r="M538" s="2444" t="s">
        <v>18</v>
      </c>
      <c r="N538" s="2333" t="s">
        <v>3268</v>
      </c>
      <c r="O538" s="2333" t="s">
        <v>3710</v>
      </c>
      <c r="P538" s="2333" t="s">
        <v>3259</v>
      </c>
      <c r="Q538" s="2444" t="s">
        <v>3418</v>
      </c>
    </row>
    <row r="539" spans="1:17" ht="25.5" x14ac:dyDescent="0.2">
      <c r="A539" s="2333" t="s">
        <v>2345</v>
      </c>
      <c r="B539" s="2444" t="s">
        <v>3698</v>
      </c>
      <c r="C539" s="2444" t="s">
        <v>3689</v>
      </c>
      <c r="D539" s="2444" t="s">
        <v>3704</v>
      </c>
      <c r="E539" s="2444" t="s">
        <v>3707</v>
      </c>
      <c r="F539" s="2406">
        <v>7917.6</v>
      </c>
      <c r="G539" s="2444" t="s">
        <v>3553</v>
      </c>
      <c r="H539" s="2445">
        <v>43496</v>
      </c>
      <c r="I539" s="2445">
        <v>43495</v>
      </c>
      <c r="J539" s="2444" t="s">
        <v>18</v>
      </c>
      <c r="K539" s="2444" t="s">
        <v>2331</v>
      </c>
      <c r="L539" s="2444" t="s">
        <v>18</v>
      </c>
      <c r="M539" s="2444" t="s">
        <v>18</v>
      </c>
      <c r="N539" s="2333" t="s">
        <v>3268</v>
      </c>
      <c r="O539" s="2333" t="s">
        <v>3710</v>
      </c>
      <c r="P539" s="2333" t="s">
        <v>3259</v>
      </c>
      <c r="Q539" s="2444" t="s">
        <v>3418</v>
      </c>
    </row>
    <row r="540" spans="1:17" ht="25.5" x14ac:dyDescent="0.2">
      <c r="A540" s="2333" t="s">
        <v>2372</v>
      </c>
      <c r="B540" s="2448" t="s">
        <v>3699</v>
      </c>
      <c r="C540" s="2448" t="s">
        <v>3690</v>
      </c>
      <c r="D540" s="2448" t="s">
        <v>3705</v>
      </c>
      <c r="E540" s="2444" t="s">
        <v>3708</v>
      </c>
      <c r="F540" s="2452">
        <v>4595</v>
      </c>
      <c r="G540" s="2448" t="s">
        <v>3553</v>
      </c>
      <c r="H540" s="2453">
        <v>43490</v>
      </c>
      <c r="I540" s="2453">
        <v>43854</v>
      </c>
      <c r="J540" s="2448" t="s">
        <v>18</v>
      </c>
      <c r="K540" s="2448" t="s">
        <v>2331</v>
      </c>
      <c r="L540" s="2448" t="s">
        <v>18</v>
      </c>
      <c r="M540" s="2448" t="s">
        <v>18</v>
      </c>
      <c r="N540" s="2333" t="s">
        <v>15</v>
      </c>
      <c r="O540" s="2333" t="s">
        <v>3285</v>
      </c>
      <c r="P540" s="2333" t="s">
        <v>3260</v>
      </c>
      <c r="Q540" s="2444" t="s">
        <v>3419</v>
      </c>
    </row>
    <row r="541" spans="1:17" ht="25.5" x14ac:dyDescent="0.2">
      <c r="A541" s="2333" t="s">
        <v>2832</v>
      </c>
      <c r="B541" s="2444" t="s">
        <v>3700</v>
      </c>
      <c r="C541" s="2437" t="s">
        <v>3714</v>
      </c>
      <c r="D541" s="2333" t="s">
        <v>3712</v>
      </c>
      <c r="E541" s="2454" t="s">
        <v>3713</v>
      </c>
      <c r="F541" s="2347">
        <v>2488</v>
      </c>
      <c r="G541" s="2333">
        <v>48</v>
      </c>
      <c r="H541" s="2445">
        <v>43556</v>
      </c>
      <c r="I541" s="2445">
        <v>45016</v>
      </c>
      <c r="J541" s="2445">
        <v>44927</v>
      </c>
      <c r="K541" s="2333" t="s">
        <v>2336</v>
      </c>
      <c r="L541" s="2333" t="s">
        <v>3401</v>
      </c>
      <c r="M541" s="2445">
        <v>45747</v>
      </c>
      <c r="N541" s="2333" t="s">
        <v>15</v>
      </c>
      <c r="O541" s="2333" t="s">
        <v>3263</v>
      </c>
      <c r="P541" s="2333" t="s">
        <v>2832</v>
      </c>
      <c r="Q541" s="2444" t="s">
        <v>3419</v>
      </c>
    </row>
    <row r="542" spans="1:17" ht="25.5" x14ac:dyDescent="0.2">
      <c r="A542" s="2333" t="s">
        <v>2372</v>
      </c>
      <c r="B542" s="2444" t="s">
        <v>3701</v>
      </c>
      <c r="C542" s="2437" t="s">
        <v>3691</v>
      </c>
      <c r="D542" s="2444" t="s">
        <v>3702</v>
      </c>
      <c r="E542" s="2444" t="s">
        <v>3709</v>
      </c>
      <c r="F542" s="2347" t="s">
        <v>3711</v>
      </c>
      <c r="G542" s="2444">
        <v>3</v>
      </c>
      <c r="H542" s="2445">
        <v>43497</v>
      </c>
      <c r="I542" s="2445">
        <v>43555</v>
      </c>
      <c r="J542" s="2444" t="s">
        <v>18</v>
      </c>
      <c r="K542" s="2444" t="s">
        <v>2331</v>
      </c>
      <c r="L542" s="2444" t="s">
        <v>18</v>
      </c>
      <c r="M542" s="2444" t="s">
        <v>18</v>
      </c>
      <c r="N542" s="2333" t="s">
        <v>15</v>
      </c>
      <c r="O542" s="2333" t="s">
        <v>3263</v>
      </c>
      <c r="P542" s="2333" t="s">
        <v>3260</v>
      </c>
      <c r="Q542" s="2444" t="s">
        <v>3419</v>
      </c>
    </row>
    <row r="543" spans="1:17" ht="25.5" hidden="1" x14ac:dyDescent="0.2">
      <c r="A543" s="2444" t="s">
        <v>2835</v>
      </c>
      <c r="B543" s="2444" t="s">
        <v>3716</v>
      </c>
      <c r="C543" s="2420" t="s">
        <v>3720</v>
      </c>
      <c r="D543" s="2444"/>
      <c r="E543" s="2444"/>
      <c r="G543" s="2444"/>
      <c r="H543" s="2444"/>
      <c r="I543" s="2444"/>
      <c r="J543" s="2444"/>
      <c r="K543" s="2444"/>
      <c r="L543" s="2444"/>
      <c r="M543" s="2444"/>
      <c r="N543" s="2333" t="s">
        <v>3268</v>
      </c>
      <c r="P543" s="2333" t="s">
        <v>3256</v>
      </c>
      <c r="Q543" s="2333" t="s">
        <v>3418</v>
      </c>
    </row>
    <row r="544" spans="1:17" ht="38.25" x14ac:dyDescent="0.2">
      <c r="A544" s="2444" t="s">
        <v>2835</v>
      </c>
      <c r="B544" s="2444" t="s">
        <v>3697</v>
      </c>
      <c r="C544" s="46" t="s">
        <v>3603</v>
      </c>
      <c r="D544" s="2444" t="s">
        <v>3604</v>
      </c>
      <c r="E544" s="46" t="s">
        <v>3694</v>
      </c>
      <c r="F544" s="2449">
        <v>23021.56</v>
      </c>
      <c r="G544" s="2444">
        <v>12</v>
      </c>
      <c r="H544" s="2445">
        <v>43495</v>
      </c>
      <c r="I544" s="2445">
        <v>43859</v>
      </c>
      <c r="J544" s="2450" t="s">
        <v>3695</v>
      </c>
      <c r="K544" s="2438" t="s">
        <v>18</v>
      </c>
      <c r="L544" s="2438" t="s">
        <v>18</v>
      </c>
      <c r="M544" s="2451" t="s">
        <v>3696</v>
      </c>
      <c r="N544" s="2333" t="s">
        <v>3268</v>
      </c>
      <c r="O544" s="2333" t="s">
        <v>3266</v>
      </c>
      <c r="P544" s="2333" t="s">
        <v>3256</v>
      </c>
      <c r="Q544" s="2333" t="s">
        <v>3418</v>
      </c>
    </row>
    <row r="545" spans="1:17" ht="38.25" x14ac:dyDescent="0.2">
      <c r="A545" s="2437" t="s">
        <v>2835</v>
      </c>
      <c r="B545" s="2336" t="s">
        <v>3717</v>
      </c>
      <c r="C545" s="2437" t="s">
        <v>3728</v>
      </c>
      <c r="D545" s="2410" t="s">
        <v>3590</v>
      </c>
      <c r="E545" s="2455" t="s">
        <v>3721</v>
      </c>
      <c r="F545" s="2347">
        <v>27090</v>
      </c>
      <c r="G545" s="2437">
        <v>4</v>
      </c>
      <c r="H545" s="2348">
        <v>43586</v>
      </c>
      <c r="I545" s="2348">
        <v>43709</v>
      </c>
      <c r="J545" s="2348">
        <v>45324</v>
      </c>
      <c r="K545" s="2437" t="s">
        <v>18</v>
      </c>
      <c r="L545" s="2437" t="s">
        <v>18</v>
      </c>
      <c r="M545" s="2437" t="s">
        <v>3727</v>
      </c>
      <c r="N545" s="2333" t="s">
        <v>15</v>
      </c>
      <c r="O545" s="2333" t="s">
        <v>3263</v>
      </c>
      <c r="P545" s="2333" t="s">
        <v>3256</v>
      </c>
      <c r="Q545" s="2333" t="s">
        <v>3418</v>
      </c>
    </row>
    <row r="546" spans="1:17" ht="25.5" hidden="1" x14ac:dyDescent="0.2">
      <c r="A546" s="2437" t="s">
        <v>2832</v>
      </c>
      <c r="B546" s="2336" t="s">
        <v>3718</v>
      </c>
      <c r="C546" s="2420" t="s">
        <v>3722</v>
      </c>
      <c r="D546" s="2410"/>
      <c r="E546" s="2454" t="s">
        <v>3723</v>
      </c>
      <c r="G546" s="2437">
        <v>48</v>
      </c>
      <c r="H546" s="2348">
        <v>43556</v>
      </c>
      <c r="I546" s="2348">
        <v>45016</v>
      </c>
      <c r="J546" s="2348">
        <v>43922</v>
      </c>
      <c r="K546" s="2437" t="s">
        <v>2336</v>
      </c>
      <c r="L546" s="2437" t="s">
        <v>3401</v>
      </c>
      <c r="M546" s="2348">
        <v>45747</v>
      </c>
      <c r="N546" s="2333" t="s">
        <v>15</v>
      </c>
      <c r="O546" s="2333" t="s">
        <v>3263</v>
      </c>
      <c r="P546" s="2333" t="s">
        <v>2832</v>
      </c>
      <c r="Q546" s="2333" t="s">
        <v>3419</v>
      </c>
    </row>
    <row r="547" spans="1:17" ht="25.5" hidden="1" x14ac:dyDescent="0.2">
      <c r="A547" s="2444" t="s">
        <v>2832</v>
      </c>
      <c r="B547" s="2444" t="s">
        <v>3719</v>
      </c>
      <c r="C547" s="2420" t="s">
        <v>3724</v>
      </c>
      <c r="D547" s="2444" t="s">
        <v>3725</v>
      </c>
      <c r="E547" s="2444" t="s">
        <v>3726</v>
      </c>
      <c r="G547" s="2444"/>
      <c r="H547" s="2444"/>
      <c r="I547" s="2444"/>
      <c r="J547" s="2444"/>
      <c r="K547" s="2444"/>
      <c r="L547" s="2444"/>
      <c r="M547" s="2444"/>
      <c r="N547" s="2333" t="s">
        <v>3268</v>
      </c>
      <c r="O547" s="2333" t="s">
        <v>3503</v>
      </c>
      <c r="P547" s="2333" t="s">
        <v>2832</v>
      </c>
      <c r="Q547" s="2333" t="s">
        <v>3418</v>
      </c>
    </row>
  </sheetData>
  <autoFilter ref="A1:Q503">
    <filterColumn colId="5">
      <filters>
        <filter val="£10,000.00"/>
        <filter val="£10,707.00"/>
        <filter val="£10,776.00"/>
        <filter val="£101,139.71"/>
        <filter val="£11,475.00"/>
        <filter val="£11,526.00"/>
        <filter val="£11,900.00"/>
        <filter val="£111,105.00"/>
        <filter val="£116,053.00"/>
        <filter val="£12,000.00"/>
        <filter val="£12,119.00"/>
        <filter val="£12,500.00"/>
        <filter val="£12,578.00"/>
        <filter val="£13,290.00"/>
        <filter val="£13,317.00"/>
        <filter val="£13,769.00"/>
        <filter val="£14,148.88"/>
        <filter val="£14,990.00"/>
        <filter val="£14,999.00"/>
        <filter val="£15,395.00"/>
        <filter val="£15,430.00"/>
        <filter val="£15,600.00"/>
        <filter val="£15,741.00"/>
        <filter val="£15,961.00"/>
        <filter val="£16,376.00"/>
        <filter val="£16,700.00"/>
        <filter val="£16,733.00"/>
        <filter val="£17,072.00"/>
        <filter val="£17,590.00"/>
        <filter val="£17,675.00"/>
        <filter val="£18,447.00"/>
        <filter val="£19,348.00"/>
        <filter val="£20,000.00"/>
        <filter val="£20,343.00"/>
        <filter val="£20,492.35"/>
        <filter val="£20,975.00"/>
        <filter val="£22,000.00"/>
        <filter val="£22,302.00"/>
        <filter val="£23,365.00"/>
        <filter val="£23,408.00"/>
        <filter val="£23,416.00"/>
        <filter val="£24,696.00"/>
        <filter val="£25,000.00"/>
        <filter val="£25,178.74"/>
        <filter val="£25,179.00"/>
        <filter val="£25,300.00"/>
        <filter val="£25,437.17"/>
        <filter val="£250,000.00"/>
        <filter val="£256,000.00"/>
        <filter val="£26,414.00"/>
        <filter val="£263,913.00"/>
        <filter val="£27,394.00"/>
        <filter val="£29,490.00"/>
        <filter val="£29,800.00"/>
        <filter val="£30,852.00"/>
        <filter val="£30,854.53"/>
        <filter val="£303,178.72"/>
        <filter val="£31,195.00"/>
        <filter val="£31,925.00"/>
        <filter val="£31,988.00"/>
        <filter val="£34,569.00"/>
        <filter val="£353,985.00"/>
        <filter val="£36,630.00"/>
        <filter val="£38,000.00"/>
        <filter val="£40,356.00"/>
        <filter val="£40,551.00"/>
        <filter val="£40,865.00"/>
        <filter val="£40,890.00"/>
        <filter val="£42,310.00"/>
        <filter val="£42,773.34"/>
        <filter val="£5,000.00"/>
        <filter val="£5,056.00"/>
        <filter val="£5,100.00"/>
        <filter val="£5,183.00"/>
        <filter val="£5,200.00"/>
        <filter val="£5,289.00"/>
        <filter val="£5,305.00"/>
        <filter val="£5,360.00"/>
        <filter val="£5,381.00"/>
        <filter val="£5,385.00"/>
        <filter val="£5,585.00"/>
        <filter val="£5,768.00"/>
        <filter val="£50,652.00"/>
        <filter val="£53,505.00"/>
        <filter val="£54,731.00"/>
        <filter val="£55,601.00"/>
        <filter val="£571,198.00"/>
        <filter val="£6,000.00"/>
        <filter val="£6,017.00"/>
        <filter val="£6,038.00"/>
        <filter val="£6,060.00"/>
        <filter val="£6,200.00"/>
        <filter val="£6,252.00"/>
        <filter val="£6,272.00"/>
        <filter val="£6,411.00"/>
        <filter val="£6,563.00"/>
        <filter val="£6,587.00"/>
        <filter val="£6,639.00"/>
        <filter val="£6,798.00"/>
        <filter val="£6,957.00"/>
        <filter val="£64,000.00"/>
        <filter val="£7,000.00"/>
        <filter val="£7,052.04"/>
        <filter val="£7,427.60"/>
        <filter val="£7,594.00"/>
        <filter val="£7,613.86"/>
        <filter val="£7,875.00"/>
        <filter val="£72,380.00"/>
        <filter val="£73,497.00"/>
        <filter val="£8,200.00"/>
        <filter val="£8,248.00"/>
        <filter val="£8,484.00"/>
        <filter val="£8,973.00"/>
        <filter val="£82,393.40"/>
        <filter val="£82,489.43"/>
        <filter val="£82,749.00"/>
        <filter val="£89,425.00"/>
        <filter val="£9,000.00"/>
        <filter val="£9,228.16"/>
        <filter val="£9,237.00"/>
        <filter val="£9,285.00"/>
        <filter val="£9,390.00"/>
        <filter val="£9,540.00"/>
        <filter val="£9,541.00"/>
        <filter val="£9,546.00"/>
        <filter val="£9,935.00"/>
      </filters>
    </filterColumn>
  </autoFilter>
  <dataValidations count="4">
    <dataValidation type="list" allowBlank="1" showInputMessage="1" showErrorMessage="1" sqref="N1:N1048576">
      <formula1>Procurement</formula1>
    </dataValidation>
    <dataValidation type="list" allowBlank="1" showInputMessage="1" showErrorMessage="1" sqref="O1:O1048576">
      <formula1>Contract</formula1>
    </dataValidation>
    <dataValidation type="list" allowBlank="1" showInputMessage="1" showErrorMessage="1" sqref="P1:P1048576">
      <formula1>Key</formula1>
    </dataValidation>
    <dataValidation type="list" allowBlank="1" showInputMessage="1" showErrorMessage="1" sqref="Q1:Q1048576">
      <formula1>SME</formula1>
    </dataValidation>
  </dataValidations>
  <pageMargins left="0.7" right="0.7" top="0.75" bottom="0.75" header="0.3" footer="0.3"/>
  <pageSetup paperSize="8" scale="17" fitToHeight="0" orientation="landscape" r:id="rId1"/>
  <headerFooter>
    <oddFooter>&amp;C&amp;A&amp;R&amp;P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Y1206"/>
  <sheetViews>
    <sheetView showGridLines="0" showRuler="0" topLeftCell="E1164" zoomScaleNormal="100" workbookViewId="0">
      <selection activeCell="Q2" sqref="Q2:Q1206"/>
    </sheetView>
  </sheetViews>
  <sheetFormatPr defaultRowHeight="12.75" x14ac:dyDescent="0.25"/>
  <cols>
    <col min="1" max="2" width="11.5703125" style="3" customWidth="1"/>
    <col min="3" max="3" width="37.85546875" style="3" customWidth="1"/>
    <col min="4" max="4" width="15.5703125" style="3" customWidth="1"/>
    <col min="5" max="5" width="15.5703125" style="49" customWidth="1"/>
    <col min="6" max="6" width="38.28515625" style="3" customWidth="1"/>
    <col min="7" max="10" width="11" style="3" customWidth="1"/>
    <col min="11" max="11" width="13.85546875" style="3" customWidth="1"/>
    <col min="12" max="12" width="10.7109375" style="3" customWidth="1"/>
    <col min="13" max="13" width="15.7109375" style="3" customWidth="1"/>
    <col min="14" max="14" width="15" style="3" customWidth="1"/>
    <col min="15" max="15" width="38" style="3" customWidth="1"/>
    <col min="16" max="16" width="43.42578125" style="3" customWidth="1"/>
    <col min="17" max="17" width="16.28515625" style="3" customWidth="1"/>
    <col min="18" max="18" width="10.7109375" style="3" hidden="1" customWidth="1"/>
    <col min="19" max="19" width="14.7109375" style="3" hidden="1" customWidth="1"/>
    <col min="20" max="20" width="14.85546875" style="3" hidden="1" customWidth="1"/>
    <col min="21" max="21" width="10.42578125" style="3" hidden="1" customWidth="1"/>
    <col min="22" max="22" width="17.28515625" style="3" hidden="1" customWidth="1"/>
    <col min="23" max="23" width="20.7109375" style="3" hidden="1" customWidth="1"/>
    <col min="24" max="24" width="18.85546875" style="3" hidden="1" customWidth="1"/>
    <col min="25" max="25" width="9.140625" style="15"/>
    <col min="26" max="16384" width="9.140625" style="3"/>
  </cols>
  <sheetData>
    <row r="1" spans="1:25" ht="38.25" x14ac:dyDescent="0.25">
      <c r="A1" s="1" t="s">
        <v>0</v>
      </c>
      <c r="B1" s="1" t="s">
        <v>2297</v>
      </c>
      <c r="C1" s="1" t="s">
        <v>1</v>
      </c>
      <c r="D1" s="1" t="s">
        <v>2296</v>
      </c>
      <c r="E1" s="47" t="s">
        <v>2334</v>
      </c>
      <c r="F1" s="1" t="s">
        <v>14</v>
      </c>
      <c r="G1" s="1" t="s">
        <v>41</v>
      </c>
      <c r="H1" s="1" t="s">
        <v>105</v>
      </c>
      <c r="I1" s="1" t="s">
        <v>106</v>
      </c>
      <c r="J1" s="1" t="s">
        <v>107</v>
      </c>
      <c r="K1" s="1" t="s">
        <v>10</v>
      </c>
      <c r="L1" s="1" t="s">
        <v>11</v>
      </c>
      <c r="M1" s="1" t="s">
        <v>2</v>
      </c>
      <c r="N1" s="1" t="s">
        <v>3</v>
      </c>
      <c r="O1" s="1" t="s">
        <v>4</v>
      </c>
      <c r="P1" s="1" t="s">
        <v>108</v>
      </c>
      <c r="Q1" s="1" t="s">
        <v>123</v>
      </c>
      <c r="R1" s="1" t="s">
        <v>5</v>
      </c>
      <c r="S1" s="1" t="s">
        <v>6</v>
      </c>
      <c r="T1" s="1" t="s">
        <v>7</v>
      </c>
      <c r="U1" s="1" t="s">
        <v>8</v>
      </c>
      <c r="V1" s="1" t="s">
        <v>9</v>
      </c>
      <c r="W1" s="1" t="s">
        <v>12</v>
      </c>
      <c r="X1" s="1" t="s">
        <v>13</v>
      </c>
      <c r="Y1" s="3"/>
    </row>
    <row r="2" spans="1:25" x14ac:dyDescent="0.2">
      <c r="A2" s="1439" t="s">
        <v>2844</v>
      </c>
      <c r="B2" s="1440" t="s">
        <v>42</v>
      </c>
      <c r="C2" s="46" t="s">
        <v>2947</v>
      </c>
      <c r="D2" s="1090">
        <v>4511</v>
      </c>
      <c r="E2" s="1090"/>
      <c r="F2" s="7" t="s">
        <v>31</v>
      </c>
      <c r="G2" s="8" t="s">
        <v>42</v>
      </c>
      <c r="H2" s="16">
        <v>-31566.66</v>
      </c>
      <c r="I2" s="16">
        <v>-11875.63</v>
      </c>
      <c r="J2" s="16">
        <v>-9764.24</v>
      </c>
      <c r="O2" s="3" t="s">
        <v>2503</v>
      </c>
      <c r="P2" s="3" t="s">
        <v>395</v>
      </c>
      <c r="Q2" s="3">
        <f>VLOOKUP(P2,Data!$D$2:$E$144,2,FALSE)</f>
        <v>35110000</v>
      </c>
    </row>
    <row r="3" spans="1:25" x14ac:dyDescent="0.2">
      <c r="B3" s="8" t="s">
        <v>43</v>
      </c>
      <c r="D3" s="16"/>
      <c r="E3" s="56"/>
      <c r="F3" s="7" t="s">
        <v>32</v>
      </c>
      <c r="G3" s="8" t="s">
        <v>43</v>
      </c>
      <c r="H3" s="16">
        <v>-330612.53000000003</v>
      </c>
      <c r="I3" s="16">
        <v>-311083.64</v>
      </c>
      <c r="J3" s="16">
        <v>-276494.17</v>
      </c>
      <c r="Q3" s="3" t="e">
        <f>VLOOKUP(P3,Data!$D$2:$E$144,2,FALSE)</f>
        <v>#N/A</v>
      </c>
    </row>
    <row r="4" spans="1:25" s="426" customFormat="1" x14ac:dyDescent="0.2">
      <c r="B4" s="256"/>
      <c r="C4" s="597"/>
      <c r="D4" s="423">
        <f>SUM(D5:D6)</f>
        <v>11900</v>
      </c>
      <c r="E4" s="423"/>
      <c r="F4" s="255" t="s">
        <v>33</v>
      </c>
      <c r="G4" s="256" t="s">
        <v>44</v>
      </c>
      <c r="H4" s="423">
        <v>-17480</v>
      </c>
      <c r="I4" s="423">
        <v>-13787</v>
      </c>
      <c r="J4" s="423">
        <v>-12350</v>
      </c>
      <c r="Q4" s="426" t="e">
        <f>VLOOKUP(P4,Data!$D$2:$E$144,2,FALSE)</f>
        <v>#N/A</v>
      </c>
      <c r="Y4" s="258"/>
    </row>
    <row r="5" spans="1:25" s="589" customFormat="1" x14ac:dyDescent="0.2">
      <c r="A5" s="589" t="s">
        <v>2345</v>
      </c>
      <c r="B5" s="591" t="s">
        <v>2621</v>
      </c>
      <c r="C5" s="42" t="s">
        <v>2381</v>
      </c>
      <c r="D5" s="595">
        <v>11900</v>
      </c>
      <c r="E5" s="595" t="s">
        <v>2336</v>
      </c>
      <c r="F5" s="590" t="s">
        <v>33</v>
      </c>
      <c r="G5" s="591" t="s">
        <v>44</v>
      </c>
      <c r="H5" s="1090"/>
      <c r="I5" s="1090"/>
      <c r="J5" s="1090"/>
      <c r="O5" s="589" t="s">
        <v>427</v>
      </c>
      <c r="P5" s="589" t="s">
        <v>380</v>
      </c>
      <c r="Q5" s="589">
        <f>VLOOKUP(P5,Data!$D$2:$E$144,2,FALSE)</f>
        <v>48100000</v>
      </c>
      <c r="Y5" s="592"/>
    </row>
    <row r="6" spans="1:25" x14ac:dyDescent="0.2">
      <c r="A6" s="599" t="s">
        <v>2372</v>
      </c>
      <c r="B6" s="591" t="s">
        <v>2622</v>
      </c>
      <c r="C6" s="42" t="s">
        <v>2623</v>
      </c>
      <c r="D6" s="69">
        <v>0</v>
      </c>
      <c r="E6" s="69" t="s">
        <v>2337</v>
      </c>
      <c r="F6" s="7" t="s">
        <v>33</v>
      </c>
      <c r="G6" s="8" t="s">
        <v>44</v>
      </c>
      <c r="H6" s="1090"/>
      <c r="I6" s="1090"/>
      <c r="J6" s="1090"/>
      <c r="O6" s="3" t="s">
        <v>276</v>
      </c>
      <c r="P6" s="3" t="s">
        <v>309</v>
      </c>
      <c r="Q6" s="3">
        <f>VLOOKUP(P6,Data!$D$2:$E$144,2,FALSE)</f>
        <v>80500000</v>
      </c>
    </row>
    <row r="7" spans="1:25" ht="25.5" x14ac:dyDescent="0.2">
      <c r="A7" s="338" t="s">
        <v>2524</v>
      </c>
      <c r="B7" s="340" t="s">
        <v>45</v>
      </c>
      <c r="C7" s="338" t="s">
        <v>2542</v>
      </c>
      <c r="D7" s="339">
        <v>6587</v>
      </c>
      <c r="E7" s="339" t="s">
        <v>2336</v>
      </c>
      <c r="F7" s="7" t="s">
        <v>34</v>
      </c>
      <c r="G7" s="8" t="s">
        <v>45</v>
      </c>
      <c r="H7" s="16">
        <v>-5970</v>
      </c>
      <c r="I7" s="16">
        <v>-6280</v>
      </c>
      <c r="J7" s="16">
        <v>-6587.72</v>
      </c>
      <c r="O7" s="3" t="s">
        <v>276</v>
      </c>
      <c r="P7" s="3" t="s">
        <v>304</v>
      </c>
      <c r="Q7" s="3">
        <f>VLOOKUP(P7,Data!$D$2:$E$144,2,FALSE)</f>
        <v>75100000</v>
      </c>
    </row>
    <row r="8" spans="1:25" s="1974" customFormat="1" x14ac:dyDescent="0.2">
      <c r="B8" s="1973"/>
      <c r="D8" s="1977">
        <f>SUM(D9:D10)</f>
        <v>3610</v>
      </c>
      <c r="E8" s="1977"/>
      <c r="F8" s="1972" t="s">
        <v>35</v>
      </c>
      <c r="G8" s="1973" t="s">
        <v>46</v>
      </c>
      <c r="H8" s="1977">
        <v>-3783.46</v>
      </c>
      <c r="I8" s="1977">
        <v>-2236.94</v>
      </c>
      <c r="J8" s="1977">
        <v>-2695.58</v>
      </c>
      <c r="Q8" s="1974" t="e">
        <f>VLOOKUP(P8,Data!$D$2:$E$144,2,FALSE)</f>
        <v>#N/A</v>
      </c>
      <c r="Y8" s="1976"/>
    </row>
    <row r="9" spans="1:25" s="1969" customFormat="1" x14ac:dyDescent="0.2">
      <c r="A9" s="1978" t="s">
        <v>2372</v>
      </c>
      <c r="B9" s="1432" t="s">
        <v>3131</v>
      </c>
      <c r="C9" s="1978" t="s">
        <v>2624</v>
      </c>
      <c r="D9" s="1090">
        <v>0</v>
      </c>
      <c r="E9" s="1090" t="s">
        <v>2337</v>
      </c>
      <c r="F9" s="1970" t="s">
        <v>35</v>
      </c>
      <c r="G9" s="1971" t="s">
        <v>46</v>
      </c>
      <c r="H9" s="1090"/>
      <c r="I9" s="1090"/>
      <c r="J9" s="1090"/>
      <c r="O9" s="1969" t="s">
        <v>2503</v>
      </c>
      <c r="P9" s="1969" t="s">
        <v>395</v>
      </c>
      <c r="Q9" s="1969">
        <f>VLOOKUP(P9,Data!$D$2:$E$144,2,FALSE)</f>
        <v>35110000</v>
      </c>
      <c r="Y9" s="1975"/>
    </row>
    <row r="10" spans="1:25" x14ac:dyDescent="0.2">
      <c r="A10" s="1979" t="s">
        <v>2835</v>
      </c>
      <c r="B10" s="1432" t="s">
        <v>3132</v>
      </c>
      <c r="C10" s="1979" t="s">
        <v>3130</v>
      </c>
      <c r="D10" s="1090">
        <v>3610</v>
      </c>
      <c r="E10" s="1090" t="s">
        <v>2336</v>
      </c>
      <c r="F10" s="7" t="s">
        <v>35</v>
      </c>
      <c r="G10" s="8" t="s">
        <v>46</v>
      </c>
      <c r="H10" s="1090"/>
      <c r="I10" s="1090"/>
      <c r="J10" s="1090"/>
      <c r="O10" s="3" t="s">
        <v>2503</v>
      </c>
      <c r="P10" s="3" t="s">
        <v>395</v>
      </c>
      <c r="Q10" s="3">
        <f>VLOOKUP(P10,Data!$D$2:$E$144,2,FALSE)</f>
        <v>35110000</v>
      </c>
    </row>
    <row r="11" spans="1:25" x14ac:dyDescent="0.2">
      <c r="A11" s="3" t="s">
        <v>2345</v>
      </c>
      <c r="B11" s="8" t="s">
        <v>47</v>
      </c>
      <c r="C11" s="70" t="s">
        <v>2382</v>
      </c>
      <c r="D11" s="16">
        <v>0</v>
      </c>
      <c r="E11" s="56" t="s">
        <v>2331</v>
      </c>
      <c r="F11" s="7" t="s">
        <v>36</v>
      </c>
      <c r="G11" s="8" t="s">
        <v>47</v>
      </c>
      <c r="H11" s="16">
        <v>-1960</v>
      </c>
      <c r="I11" s="16">
        <v>-660</v>
      </c>
      <c r="J11" s="16">
        <v>0</v>
      </c>
      <c r="O11" s="3" t="s">
        <v>427</v>
      </c>
      <c r="P11" s="3" t="s">
        <v>380</v>
      </c>
      <c r="Q11" s="3">
        <f>VLOOKUP(P11,Data!$D$2:$E$144,2,FALSE)</f>
        <v>48100000</v>
      </c>
    </row>
    <row r="12" spans="1:25" s="40" customFormat="1" x14ac:dyDescent="0.2">
      <c r="A12" s="40" t="s">
        <v>2345</v>
      </c>
      <c r="B12" s="41" t="s">
        <v>48</v>
      </c>
      <c r="C12" s="42" t="s">
        <v>2383</v>
      </c>
      <c r="D12" s="43">
        <v>4100</v>
      </c>
      <c r="E12" s="56" t="s">
        <v>2336</v>
      </c>
      <c r="F12" s="44" t="s">
        <v>37</v>
      </c>
      <c r="G12" s="41" t="s">
        <v>48</v>
      </c>
      <c r="H12" s="43">
        <v>-4100</v>
      </c>
      <c r="I12" s="43">
        <v>-4100</v>
      </c>
      <c r="J12" s="43">
        <v>0</v>
      </c>
      <c r="O12" s="40" t="s">
        <v>427</v>
      </c>
      <c r="P12" s="40" t="s">
        <v>371</v>
      </c>
      <c r="Q12" s="40">
        <f>VLOOKUP(P12,Data!$D$2:$E$144,2,FALSE)</f>
        <v>72610000</v>
      </c>
      <c r="Y12" s="45"/>
    </row>
    <row r="13" spans="1:25" x14ac:dyDescent="0.2">
      <c r="B13" s="8" t="s">
        <v>49</v>
      </c>
      <c r="D13" s="16"/>
      <c r="E13" s="56"/>
      <c r="F13" s="7" t="s">
        <v>38</v>
      </c>
      <c r="G13" s="8" t="s">
        <v>49</v>
      </c>
      <c r="H13" s="16">
        <v>-1270.6500000000001</v>
      </c>
      <c r="I13" s="16">
        <v>-485.87</v>
      </c>
      <c r="J13" s="16">
        <v>0</v>
      </c>
      <c r="Q13" s="3" t="e">
        <f>VLOOKUP(P13,Data!$D$2:$E$144,2,FALSE)</f>
        <v>#N/A</v>
      </c>
    </row>
    <row r="14" spans="1:25" ht="25.5" x14ac:dyDescent="0.2">
      <c r="A14" s="1149" t="s">
        <v>2832</v>
      </c>
      <c r="B14" s="1150" t="s">
        <v>50</v>
      </c>
      <c r="C14" s="1149" t="s">
        <v>2858</v>
      </c>
      <c r="D14" s="1090">
        <v>273</v>
      </c>
      <c r="E14" s="1090" t="s">
        <v>2336</v>
      </c>
      <c r="F14" s="7" t="s">
        <v>39</v>
      </c>
      <c r="G14" s="8" t="s">
        <v>50</v>
      </c>
      <c r="H14" s="16">
        <v>-531.77</v>
      </c>
      <c r="I14" s="16">
        <v>-188.24</v>
      </c>
      <c r="J14" s="16">
        <v>-272.58999999999997</v>
      </c>
      <c r="O14" s="3" t="s">
        <v>287</v>
      </c>
      <c r="P14" s="3" t="s">
        <v>412</v>
      </c>
      <c r="Q14" s="3">
        <f>VLOOKUP(P14,Data!$D$2:$E$144,2,FALSE)</f>
        <v>34300000</v>
      </c>
    </row>
    <row r="15" spans="1:25" s="1156" customFormat="1" x14ac:dyDescent="0.2">
      <c r="B15" s="1155"/>
      <c r="C15" s="1100"/>
      <c r="D15" s="1159">
        <f>SUM(D16:D17)</f>
        <v>20343</v>
      </c>
      <c r="E15" s="1159"/>
      <c r="F15" s="1154" t="s">
        <v>40</v>
      </c>
      <c r="G15" s="1155" t="s">
        <v>51</v>
      </c>
      <c r="H15" s="1159">
        <v>-23248.91</v>
      </c>
      <c r="I15" s="1159">
        <v>-21422.5</v>
      </c>
      <c r="J15" s="1159">
        <v>-20342.5</v>
      </c>
      <c r="Q15" s="1156" t="e">
        <f>VLOOKUP(P15,Data!$D$2:$E$144,2,FALSE)</f>
        <v>#N/A</v>
      </c>
      <c r="Y15" s="1158"/>
    </row>
    <row r="16" spans="1:25" s="1151" customFormat="1" x14ac:dyDescent="0.2">
      <c r="A16" s="1160" t="s">
        <v>2372</v>
      </c>
      <c r="B16" s="1128" t="s">
        <v>2861</v>
      </c>
      <c r="C16" s="46" t="s">
        <v>2625</v>
      </c>
      <c r="D16" s="1090">
        <v>0</v>
      </c>
      <c r="E16" s="1090" t="s">
        <v>2337</v>
      </c>
      <c r="F16" s="1152" t="s">
        <v>40</v>
      </c>
      <c r="G16" s="1153" t="s">
        <v>51</v>
      </c>
      <c r="H16" s="1090"/>
      <c r="I16" s="1090"/>
      <c r="J16" s="1090"/>
      <c r="O16" s="1151" t="s">
        <v>276</v>
      </c>
      <c r="P16" s="1151" t="s">
        <v>309</v>
      </c>
      <c r="Q16" s="1151">
        <f>VLOOKUP(P16,Data!$D$2:$E$144,2,FALSE)</f>
        <v>80500000</v>
      </c>
      <c r="Y16" s="1157"/>
    </row>
    <row r="17" spans="1:25" ht="25.5" x14ac:dyDescent="0.2">
      <c r="A17" s="1162" t="s">
        <v>2832</v>
      </c>
      <c r="B17" s="1128" t="s">
        <v>2862</v>
      </c>
      <c r="C17" s="1162" t="s">
        <v>2860</v>
      </c>
      <c r="D17" s="1090">
        <v>20343</v>
      </c>
      <c r="E17" s="1090" t="s">
        <v>2336</v>
      </c>
      <c r="F17" s="7" t="s">
        <v>40</v>
      </c>
      <c r="G17" s="8" t="s">
        <v>51</v>
      </c>
      <c r="H17" s="1090"/>
      <c r="I17" s="1090"/>
      <c r="J17" s="1090"/>
      <c r="O17" s="3" t="s">
        <v>287</v>
      </c>
      <c r="P17" s="3" t="s">
        <v>413</v>
      </c>
      <c r="Q17" s="3">
        <f>VLOOKUP(P17,Data!$D$2:$E$144,2,FALSE)</f>
        <v>50110000</v>
      </c>
    </row>
    <row r="18" spans="1:25" ht="25.5" x14ac:dyDescent="0.2">
      <c r="A18" s="1163" t="s">
        <v>2835</v>
      </c>
      <c r="B18" s="1164" t="s">
        <v>451</v>
      </c>
      <c r="C18" s="1163" t="s">
        <v>2863</v>
      </c>
      <c r="D18" s="1090">
        <v>9237</v>
      </c>
      <c r="E18" s="1090" t="s">
        <v>2336</v>
      </c>
      <c r="F18" s="7" t="s">
        <v>428</v>
      </c>
      <c r="G18" s="8" t="s">
        <v>451</v>
      </c>
      <c r="H18" s="16">
        <v>-8844.27</v>
      </c>
      <c r="I18" s="16">
        <v>-11447.72</v>
      </c>
      <c r="J18" s="16">
        <v>-6548</v>
      </c>
      <c r="O18" s="3" t="s">
        <v>2503</v>
      </c>
      <c r="P18" s="3" t="s">
        <v>395</v>
      </c>
      <c r="Q18" s="3">
        <f>VLOOKUP(P18,Data!$D$2:$E$144,2,FALSE)</f>
        <v>35110000</v>
      </c>
    </row>
    <row r="19" spans="1:25" x14ac:dyDescent="0.2">
      <c r="B19" s="8" t="s">
        <v>452</v>
      </c>
      <c r="D19" s="16"/>
      <c r="E19" s="56"/>
      <c r="F19" s="7" t="s">
        <v>429</v>
      </c>
      <c r="G19" s="8" t="s">
        <v>452</v>
      </c>
      <c r="H19" s="16">
        <v>-9735.6</v>
      </c>
      <c r="I19" s="16">
        <v>-7491</v>
      </c>
      <c r="J19" s="16">
        <v>-4688</v>
      </c>
      <c r="Q19" s="3" t="e">
        <f>VLOOKUP(P19,Data!$D$2:$E$144,2,FALSE)</f>
        <v>#N/A</v>
      </c>
    </row>
    <row r="20" spans="1:25" s="1174" customFormat="1" x14ac:dyDescent="0.2">
      <c r="B20" s="1173"/>
      <c r="C20" s="1100"/>
      <c r="D20" s="1178">
        <f>SUM(D21:D22)</f>
        <v>12548.75</v>
      </c>
      <c r="E20" s="1178"/>
      <c r="F20" s="1172" t="s">
        <v>430</v>
      </c>
      <c r="G20" s="1173" t="s">
        <v>453</v>
      </c>
      <c r="H20" s="1178">
        <v>-7633.36</v>
      </c>
      <c r="I20" s="1178">
        <v>-11416.42</v>
      </c>
      <c r="J20" s="1178">
        <v>-8988.76</v>
      </c>
      <c r="Q20" s="1174" t="e">
        <f>VLOOKUP(P20,Data!$D$2:$E$144,2,FALSE)</f>
        <v>#N/A</v>
      </c>
      <c r="Y20" s="1176"/>
    </row>
    <row r="21" spans="1:25" s="1169" customFormat="1" ht="25.5" x14ac:dyDescent="0.2">
      <c r="A21" s="1179" t="s">
        <v>2524</v>
      </c>
      <c r="B21" s="1128" t="s">
        <v>2867</v>
      </c>
      <c r="C21" s="46" t="s">
        <v>2527</v>
      </c>
      <c r="D21" s="1090">
        <v>429.75</v>
      </c>
      <c r="E21" s="1090" t="s">
        <v>2336</v>
      </c>
      <c r="F21" s="1170" t="s">
        <v>430</v>
      </c>
      <c r="G21" s="1171" t="s">
        <v>453</v>
      </c>
      <c r="H21" s="1177"/>
      <c r="I21" s="1177"/>
      <c r="J21" s="1177"/>
      <c r="O21" s="1169" t="s">
        <v>280</v>
      </c>
      <c r="P21" s="1169" t="s">
        <v>349</v>
      </c>
      <c r="Q21" s="1169">
        <f>VLOOKUP(P21,Data!$D$2:$E$144,2,FALSE)</f>
        <v>39710000</v>
      </c>
      <c r="Y21" s="1175"/>
    </row>
    <row r="22" spans="1:25" ht="25.5" x14ac:dyDescent="0.2">
      <c r="A22" s="1181" t="s">
        <v>2835</v>
      </c>
      <c r="B22" s="1128" t="s">
        <v>2868</v>
      </c>
      <c r="C22" s="46" t="s">
        <v>2866</v>
      </c>
      <c r="D22" s="1090">
        <v>12119</v>
      </c>
      <c r="E22" s="1090" t="s">
        <v>2336</v>
      </c>
      <c r="F22" s="7" t="s">
        <v>430</v>
      </c>
      <c r="G22" s="8" t="s">
        <v>453</v>
      </c>
      <c r="H22" s="16"/>
      <c r="I22" s="16"/>
      <c r="J22" s="16"/>
      <c r="O22" s="3" t="s">
        <v>2379</v>
      </c>
      <c r="P22" s="3" t="s">
        <v>343</v>
      </c>
      <c r="Q22" s="3">
        <f>VLOOKUP(P22,Data!$D$2:$E$144,2,FALSE)</f>
        <v>18100000</v>
      </c>
    </row>
    <row r="23" spans="1:25" ht="25.5" x14ac:dyDescent="0.2">
      <c r="A23" s="3" t="s">
        <v>2345</v>
      </c>
      <c r="B23" s="8" t="s">
        <v>454</v>
      </c>
      <c r="C23" s="76" t="s">
        <v>2384</v>
      </c>
      <c r="D23" s="77">
        <v>25300</v>
      </c>
      <c r="E23" s="77" t="s">
        <v>2331</v>
      </c>
      <c r="F23" s="7" t="s">
        <v>431</v>
      </c>
      <c r="G23" s="8" t="s">
        <v>454</v>
      </c>
      <c r="H23" s="16">
        <v>-25220.98</v>
      </c>
      <c r="I23" s="16">
        <v>-34431.01</v>
      </c>
      <c r="J23" s="16">
        <v>-35319.879999999997</v>
      </c>
      <c r="O23" s="3" t="s">
        <v>427</v>
      </c>
      <c r="P23" s="3" t="s">
        <v>371</v>
      </c>
      <c r="Q23" s="3">
        <f>VLOOKUP(P23,Data!$D$2:$E$144,2,FALSE)</f>
        <v>72610000</v>
      </c>
    </row>
    <row r="24" spans="1:25" ht="25.5" x14ac:dyDescent="0.2">
      <c r="A24" s="1147" t="s">
        <v>2832</v>
      </c>
      <c r="B24" s="1148" t="s">
        <v>455</v>
      </c>
      <c r="C24" s="1147" t="s">
        <v>2857</v>
      </c>
      <c r="D24" s="1090">
        <v>256000</v>
      </c>
      <c r="E24" s="1090" t="s">
        <v>2336</v>
      </c>
      <c r="F24" s="7" t="s">
        <v>432</v>
      </c>
      <c r="G24" s="8" t="s">
        <v>455</v>
      </c>
      <c r="H24" s="16">
        <v>-287186.5</v>
      </c>
      <c r="I24" s="16">
        <v>-246400.51</v>
      </c>
      <c r="J24" s="16">
        <v>-184655.31</v>
      </c>
      <c r="O24" s="3" t="s">
        <v>287</v>
      </c>
      <c r="P24" s="3" t="s">
        <v>408</v>
      </c>
      <c r="Q24" s="3">
        <f>VLOOKUP(P24,Data!$D$2:$E$144,2,FALSE)</f>
        <v>9130000</v>
      </c>
    </row>
    <row r="25" spans="1:25" s="82" customFormat="1" x14ac:dyDescent="0.2">
      <c r="B25" s="81"/>
      <c r="D25" s="85">
        <f>SUM(D26:D27)</f>
        <v>30984</v>
      </c>
      <c r="E25" s="85"/>
      <c r="F25" s="80" t="s">
        <v>433</v>
      </c>
      <c r="G25" s="81" t="s">
        <v>456</v>
      </c>
      <c r="H25" s="85">
        <v>-20823</v>
      </c>
      <c r="I25" s="85">
        <v>-20266.400000000001</v>
      </c>
      <c r="J25" s="85">
        <v>-30842.799999999999</v>
      </c>
      <c r="Q25" s="82" t="e">
        <f>VLOOKUP(P25,Data!$D$2:$E$144,2,FALSE)</f>
        <v>#N/A</v>
      </c>
      <c r="Y25" s="83"/>
    </row>
    <row r="26" spans="1:25" s="71" customFormat="1" x14ac:dyDescent="0.2">
      <c r="A26" s="71" t="s">
        <v>2345</v>
      </c>
      <c r="B26" s="73" t="s">
        <v>2385</v>
      </c>
      <c r="C26" s="71" t="s">
        <v>2387</v>
      </c>
      <c r="D26" s="78">
        <v>29490</v>
      </c>
      <c r="E26" s="75" t="s">
        <v>2337</v>
      </c>
      <c r="F26" s="72" t="s">
        <v>433</v>
      </c>
      <c r="G26" s="73" t="s">
        <v>456</v>
      </c>
      <c r="H26" s="1090"/>
      <c r="I26" s="1090"/>
      <c r="J26" s="1090"/>
      <c r="O26" s="71" t="s">
        <v>427</v>
      </c>
      <c r="P26" s="71" t="s">
        <v>380</v>
      </c>
      <c r="Q26" s="71">
        <f>VLOOKUP(P26,Data!$D$2:$E$144,2,FALSE)</f>
        <v>48100000</v>
      </c>
      <c r="Y26" s="74"/>
    </row>
    <row r="27" spans="1:25" s="71" customFormat="1" x14ac:dyDescent="0.2">
      <c r="A27" s="71" t="s">
        <v>2345</v>
      </c>
      <c r="B27" s="73" t="s">
        <v>2386</v>
      </c>
      <c r="C27" s="71" t="s">
        <v>2388</v>
      </c>
      <c r="D27" s="78">
        <v>1494</v>
      </c>
      <c r="E27" s="75" t="s">
        <v>2336</v>
      </c>
      <c r="F27" s="72" t="s">
        <v>433</v>
      </c>
      <c r="G27" s="73" t="s">
        <v>456</v>
      </c>
      <c r="H27" s="1090"/>
      <c r="I27" s="1090"/>
      <c r="J27" s="1090"/>
      <c r="O27" s="79" t="s">
        <v>427</v>
      </c>
      <c r="P27" s="79" t="s">
        <v>380</v>
      </c>
      <c r="Q27" s="71">
        <f>VLOOKUP(P27,Data!$D$2:$E$144,2,FALSE)</f>
        <v>48100000</v>
      </c>
      <c r="Y27" s="74"/>
    </row>
    <row r="28" spans="1:25" s="2302" customFormat="1" ht="14.25" customHeight="1" x14ac:dyDescent="0.2">
      <c r="B28" s="2301"/>
      <c r="D28" s="2305">
        <f>SUM(D29:D31)</f>
        <v>1202</v>
      </c>
      <c r="E28" s="2305"/>
      <c r="F28" s="2300" t="s">
        <v>434</v>
      </c>
      <c r="G28" s="2301" t="s">
        <v>457</v>
      </c>
      <c r="H28" s="2305">
        <v>-1782.68</v>
      </c>
      <c r="I28" s="2305">
        <v>-920.28</v>
      </c>
      <c r="J28" s="2305">
        <v>-1573.86</v>
      </c>
      <c r="Q28" s="2302" t="e">
        <f>VLOOKUP(P28,Data!$D$2:$E$144,2,FALSE)</f>
        <v>#N/A</v>
      </c>
      <c r="Y28" s="2304"/>
    </row>
    <row r="29" spans="1:25" s="2297" customFormat="1" ht="14.25" customHeight="1" x14ac:dyDescent="0.2">
      <c r="A29" s="2306" t="s">
        <v>2372</v>
      </c>
      <c r="B29" s="2265" t="s">
        <v>3234</v>
      </c>
      <c r="C29" s="2306" t="s">
        <v>2626</v>
      </c>
      <c r="D29" s="1090">
        <v>0</v>
      </c>
      <c r="E29" s="1090" t="s">
        <v>2337</v>
      </c>
      <c r="F29" s="2298" t="s">
        <v>434</v>
      </c>
      <c r="G29" s="2299" t="s">
        <v>457</v>
      </c>
      <c r="H29" s="1090"/>
      <c r="I29" s="1090"/>
      <c r="J29" s="1090"/>
      <c r="O29" s="2297" t="s">
        <v>276</v>
      </c>
      <c r="P29" s="2297" t="s">
        <v>309</v>
      </c>
      <c r="Q29" s="2297">
        <f>VLOOKUP(P29,Data!$D$2:$E$144,2,FALSE)</f>
        <v>80500000</v>
      </c>
      <c r="Y29" s="2303"/>
    </row>
    <row r="30" spans="1:25" s="2297" customFormat="1" ht="14.25" customHeight="1" x14ac:dyDescent="0.2">
      <c r="A30" s="2322" t="s">
        <v>2832</v>
      </c>
      <c r="B30" s="2265" t="s">
        <v>3235</v>
      </c>
      <c r="C30" s="2322" t="s">
        <v>3233</v>
      </c>
      <c r="D30" s="1090">
        <v>1202</v>
      </c>
      <c r="E30" s="1090" t="s">
        <v>2336</v>
      </c>
      <c r="F30" s="2298" t="s">
        <v>434</v>
      </c>
      <c r="G30" s="2299" t="s">
        <v>457</v>
      </c>
      <c r="H30" s="1090"/>
      <c r="I30" s="1090"/>
      <c r="J30" s="1090"/>
      <c r="O30" s="2297" t="s">
        <v>287</v>
      </c>
      <c r="P30" s="2297" t="s">
        <v>415</v>
      </c>
      <c r="Q30" s="2297">
        <f>VLOOKUP(P30,Data!$D$2:$E$144,2,FALSE)</f>
        <v>34500000</v>
      </c>
      <c r="Y30" s="2303"/>
    </row>
    <row r="31" spans="1:25" ht="14.25" customHeight="1" x14ac:dyDescent="0.2">
      <c r="A31" s="2322" t="s">
        <v>2835</v>
      </c>
      <c r="B31" s="2265" t="s">
        <v>3236</v>
      </c>
      <c r="C31" s="2322" t="s">
        <v>3076</v>
      </c>
      <c r="D31" s="1090"/>
      <c r="E31" s="1090" t="s">
        <v>2331</v>
      </c>
      <c r="F31" s="7" t="s">
        <v>434</v>
      </c>
      <c r="G31" s="8" t="s">
        <v>457</v>
      </c>
      <c r="H31" s="1090"/>
      <c r="I31" s="1090"/>
      <c r="J31" s="1090"/>
      <c r="O31" s="2310" t="s">
        <v>287</v>
      </c>
      <c r="P31" s="2310" t="s">
        <v>415</v>
      </c>
      <c r="Q31" s="3">
        <f>VLOOKUP(P31,Data!$D$2:$E$144,2,FALSE)</f>
        <v>34500000</v>
      </c>
    </row>
    <row r="32" spans="1:25" s="1191" customFormat="1" x14ac:dyDescent="0.2">
      <c r="B32" s="1190"/>
      <c r="D32" s="1194">
        <f>SUM(D33:D34)</f>
        <v>12000</v>
      </c>
      <c r="E32" s="1194"/>
      <c r="F32" s="1189" t="s">
        <v>435</v>
      </c>
      <c r="G32" s="1190" t="s">
        <v>458</v>
      </c>
      <c r="H32" s="1194">
        <v>-16530.45</v>
      </c>
      <c r="I32" s="1194">
        <v>-13523.09</v>
      </c>
      <c r="J32" s="1194">
        <v>-14881.33</v>
      </c>
      <c r="Q32" s="1191" t="e">
        <f>VLOOKUP(P32,Data!$D$2:$E$144,2,FALSE)</f>
        <v>#N/A</v>
      </c>
      <c r="Y32" s="1193"/>
    </row>
    <row r="33" spans="1:25" s="1186" customFormat="1" x14ac:dyDescent="0.2">
      <c r="A33" s="1195" t="s">
        <v>2372</v>
      </c>
      <c r="B33" s="1128" t="s">
        <v>2873</v>
      </c>
      <c r="C33" s="1195" t="s">
        <v>2627</v>
      </c>
      <c r="D33" s="1090">
        <v>0</v>
      </c>
      <c r="E33" s="1090" t="s">
        <v>2331</v>
      </c>
      <c r="F33" s="1187" t="s">
        <v>435</v>
      </c>
      <c r="G33" s="1188" t="s">
        <v>458</v>
      </c>
      <c r="H33" s="1090"/>
      <c r="I33" s="1090"/>
      <c r="J33" s="1090"/>
      <c r="O33" s="1186" t="s">
        <v>2503</v>
      </c>
      <c r="P33" s="1186" t="s">
        <v>395</v>
      </c>
      <c r="Q33" s="1186">
        <f>VLOOKUP(P33,Data!$D$2:$E$144,2,FALSE)</f>
        <v>35110000</v>
      </c>
      <c r="Y33" s="1192"/>
    </row>
    <row r="34" spans="1:25" x14ac:dyDescent="0.2">
      <c r="A34" s="1197" t="s">
        <v>2835</v>
      </c>
      <c r="B34" s="1128" t="s">
        <v>2874</v>
      </c>
      <c r="C34" s="1197" t="s">
        <v>2872</v>
      </c>
      <c r="D34" s="1090">
        <v>12000</v>
      </c>
      <c r="E34" s="1090" t="s">
        <v>2336</v>
      </c>
      <c r="F34" s="7" t="s">
        <v>435</v>
      </c>
      <c r="G34" s="8" t="s">
        <v>458</v>
      </c>
      <c r="H34" s="1090"/>
      <c r="I34" s="1090"/>
      <c r="J34" s="1090"/>
      <c r="O34" s="3" t="s">
        <v>2503</v>
      </c>
      <c r="P34" s="3" t="s">
        <v>395</v>
      </c>
      <c r="Q34" s="3">
        <f>VLOOKUP(P34,Data!$D$2:$E$144,2,FALSE)</f>
        <v>35110000</v>
      </c>
    </row>
    <row r="35" spans="1:25" ht="25.5" x14ac:dyDescent="0.2">
      <c r="A35" s="1210" t="s">
        <v>2832</v>
      </c>
      <c r="B35" s="1211" t="s">
        <v>459</v>
      </c>
      <c r="C35" s="1210" t="s">
        <v>2878</v>
      </c>
      <c r="D35" s="1090">
        <v>415</v>
      </c>
      <c r="E35" s="1090" t="s">
        <v>2336</v>
      </c>
      <c r="F35" s="7" t="s">
        <v>436</v>
      </c>
      <c r="G35" s="8" t="s">
        <v>459</v>
      </c>
      <c r="H35" s="16">
        <v>-450.9</v>
      </c>
      <c r="I35" s="16">
        <v>-347.61</v>
      </c>
      <c r="J35" s="16">
        <v>-223.45</v>
      </c>
      <c r="O35" s="3" t="s">
        <v>287</v>
      </c>
      <c r="P35" s="3" t="s">
        <v>408</v>
      </c>
      <c r="Q35" s="3">
        <f>VLOOKUP(P35,Data!$D$2:$E$144,2,FALSE)</f>
        <v>9130000</v>
      </c>
    </row>
    <row r="36" spans="1:25" ht="15" x14ac:dyDescent="0.25">
      <c r="A36" s="1593" t="s">
        <v>2832</v>
      </c>
      <c r="B36" s="1594" t="s">
        <v>460</v>
      </c>
      <c r="C36" s="278"/>
      <c r="D36" s="1090">
        <v>0</v>
      </c>
      <c r="E36" s="1090" t="s">
        <v>2331</v>
      </c>
      <c r="F36" s="7" t="s">
        <v>437</v>
      </c>
      <c r="G36" s="8" t="s">
        <v>460</v>
      </c>
      <c r="H36" s="16">
        <v>-99.76</v>
      </c>
      <c r="I36" s="16">
        <v>0</v>
      </c>
      <c r="J36" s="16">
        <v>0</v>
      </c>
      <c r="Q36" s="3" t="e">
        <f>VLOOKUP(P36,Data!$D$2:$E$144,2,FALSE)</f>
        <v>#N/A</v>
      </c>
    </row>
    <row r="37" spans="1:25" ht="15" x14ac:dyDescent="0.25">
      <c r="A37" s="1222" t="s">
        <v>2832</v>
      </c>
      <c r="B37" s="1223" t="s">
        <v>461</v>
      </c>
      <c r="C37" s="278"/>
      <c r="D37" s="1090">
        <v>0</v>
      </c>
      <c r="E37" s="1090" t="s">
        <v>2331</v>
      </c>
      <c r="F37" s="7" t="s">
        <v>438</v>
      </c>
      <c r="G37" s="8" t="s">
        <v>461</v>
      </c>
      <c r="H37" s="16">
        <v>-40.04</v>
      </c>
      <c r="I37" s="16">
        <v>0</v>
      </c>
      <c r="J37" s="16">
        <v>0</v>
      </c>
      <c r="Q37" s="3" t="e">
        <f>VLOOKUP(P37,Data!$D$2:$E$144,2,FALSE)</f>
        <v>#N/A</v>
      </c>
    </row>
    <row r="38" spans="1:25" s="1229" customFormat="1" x14ac:dyDescent="0.2">
      <c r="B38" s="1228"/>
      <c r="D38" s="1232">
        <f>SUM(D39:D40)</f>
        <v>275</v>
      </c>
      <c r="E38" s="1232"/>
      <c r="F38" s="1227" t="s">
        <v>439</v>
      </c>
      <c r="G38" s="1228" t="s">
        <v>462</v>
      </c>
      <c r="H38" s="1232">
        <v>-277.95999999999998</v>
      </c>
      <c r="I38" s="1232">
        <v>0</v>
      </c>
      <c r="J38" s="1232">
        <v>0</v>
      </c>
      <c r="Q38" s="1229" t="e">
        <f>VLOOKUP(P38,Data!$D$2:$E$144,2,FALSE)</f>
        <v>#N/A</v>
      </c>
      <c r="Y38" s="1231"/>
    </row>
    <row r="39" spans="1:25" s="1224" customFormat="1" ht="25.5" x14ac:dyDescent="0.2">
      <c r="A39" s="1224" t="s">
        <v>2524</v>
      </c>
      <c r="B39" s="1235" t="s">
        <v>2884</v>
      </c>
      <c r="C39" s="1224" t="s">
        <v>2525</v>
      </c>
      <c r="D39" s="1090">
        <v>275</v>
      </c>
      <c r="E39" s="1090" t="s">
        <v>2337</v>
      </c>
      <c r="F39" s="1225" t="s">
        <v>439</v>
      </c>
      <c r="G39" s="1226" t="s">
        <v>462</v>
      </c>
      <c r="H39" s="1090"/>
      <c r="I39" s="1090"/>
      <c r="J39" s="1090"/>
      <c r="O39" s="1224" t="s">
        <v>276</v>
      </c>
      <c r="P39" s="1224" t="s">
        <v>304</v>
      </c>
      <c r="Q39" s="1224">
        <f>VLOOKUP(P39,Data!$D$2:$E$144,2,FALSE)</f>
        <v>75100000</v>
      </c>
      <c r="Y39" s="1230"/>
    </row>
    <row r="40" spans="1:25" x14ac:dyDescent="0.2">
      <c r="A40" s="1236" t="s">
        <v>2835</v>
      </c>
      <c r="B40" s="1237" t="s">
        <v>2885</v>
      </c>
      <c r="C40" s="1236" t="s">
        <v>2883</v>
      </c>
      <c r="D40" s="1090">
        <v>0</v>
      </c>
      <c r="E40" s="1090" t="s">
        <v>2337</v>
      </c>
      <c r="F40" s="7" t="s">
        <v>439</v>
      </c>
      <c r="G40" s="8" t="s">
        <v>462</v>
      </c>
      <c r="H40" s="1090"/>
      <c r="I40" s="1090"/>
      <c r="J40" s="1090"/>
      <c r="O40" s="3" t="s">
        <v>2503</v>
      </c>
      <c r="P40" s="3" t="s">
        <v>395</v>
      </c>
      <c r="Q40" s="3">
        <f>VLOOKUP(P40,Data!$D$2:$E$144,2,FALSE)</f>
        <v>35110000</v>
      </c>
    </row>
    <row r="41" spans="1:25" x14ac:dyDescent="0.2">
      <c r="A41" s="600" t="s">
        <v>2372</v>
      </c>
      <c r="B41" s="602" t="s">
        <v>463</v>
      </c>
      <c r="C41" s="600" t="s">
        <v>2628</v>
      </c>
      <c r="D41" s="601">
        <v>734.83</v>
      </c>
      <c r="E41" s="601" t="s">
        <v>2336</v>
      </c>
      <c r="F41" s="7" t="s">
        <v>440</v>
      </c>
      <c r="G41" s="8" t="s">
        <v>463</v>
      </c>
      <c r="H41" s="16">
        <v>-3287.3</v>
      </c>
      <c r="I41" s="16">
        <v>-693.93</v>
      </c>
      <c r="J41" s="16">
        <v>-734.83</v>
      </c>
      <c r="O41" s="3" t="s">
        <v>277</v>
      </c>
      <c r="P41" s="3" t="s">
        <v>324</v>
      </c>
      <c r="Q41" s="3">
        <f>VLOOKUP(P41,Data!$D$2:$E$144,2,FALSE)</f>
        <v>15000000</v>
      </c>
    </row>
    <row r="42" spans="1:25" s="1247" customFormat="1" x14ac:dyDescent="0.2">
      <c r="B42" s="1246"/>
      <c r="D42" s="1250">
        <f>SUM(D43:D44)</f>
        <v>4370</v>
      </c>
      <c r="E42" s="1250"/>
      <c r="F42" s="1245" t="s">
        <v>441</v>
      </c>
      <c r="G42" s="1246" t="s">
        <v>464</v>
      </c>
      <c r="H42" s="1250">
        <v>-2361.52</v>
      </c>
      <c r="I42" s="1250">
        <v>-12118.4</v>
      </c>
      <c r="J42" s="1250">
        <v>-4362.26</v>
      </c>
      <c r="Q42" s="1247" t="e">
        <f>VLOOKUP(P42,Data!$D$2:$E$144,2,FALSE)</f>
        <v>#N/A</v>
      </c>
      <c r="Y42" s="1249"/>
    </row>
    <row r="43" spans="1:25" s="1242" customFormat="1" ht="25.5" x14ac:dyDescent="0.2">
      <c r="A43" s="1251" t="s">
        <v>2832</v>
      </c>
      <c r="B43" s="1237" t="s">
        <v>2890</v>
      </c>
      <c r="C43" s="1251" t="s">
        <v>2888</v>
      </c>
      <c r="D43" s="1090">
        <v>4323</v>
      </c>
      <c r="E43" s="1090" t="s">
        <v>2336</v>
      </c>
      <c r="F43" s="1243" t="s">
        <v>441</v>
      </c>
      <c r="G43" s="1244" t="s">
        <v>464</v>
      </c>
      <c r="H43" s="1090"/>
      <c r="I43" s="1090"/>
      <c r="J43" s="1090"/>
      <c r="O43" s="1242" t="s">
        <v>2757</v>
      </c>
      <c r="P43" s="1242" t="s">
        <v>329</v>
      </c>
      <c r="Q43" s="1242">
        <f>VLOOKUP(P43,Data!$D$2:$E$144,2,FALSE)</f>
        <v>90910000</v>
      </c>
      <c r="Y43" s="1248"/>
    </row>
    <row r="44" spans="1:25" ht="25.5" x14ac:dyDescent="0.2">
      <c r="A44" s="1252" t="s">
        <v>2835</v>
      </c>
      <c r="B44" s="1237" t="s">
        <v>2891</v>
      </c>
      <c r="C44" s="1252" t="s">
        <v>2889</v>
      </c>
      <c r="D44" s="1090">
        <v>47</v>
      </c>
      <c r="E44" s="1090" t="s">
        <v>2336</v>
      </c>
      <c r="F44" s="7" t="s">
        <v>441</v>
      </c>
      <c r="G44" s="8" t="s">
        <v>464</v>
      </c>
      <c r="H44" s="1090"/>
      <c r="I44" s="1090"/>
      <c r="J44" s="1090"/>
      <c r="O44" s="3" t="s">
        <v>2757</v>
      </c>
      <c r="P44" s="3" t="s">
        <v>328</v>
      </c>
      <c r="Q44" s="3">
        <f>VLOOKUP(P44,Data!$D$2:$E$144,2,FALSE)</f>
        <v>39830000</v>
      </c>
    </row>
    <row r="45" spans="1:25" ht="25.5" x14ac:dyDescent="0.2">
      <c r="A45" s="1255" t="s">
        <v>2832</v>
      </c>
      <c r="B45" s="1256" t="s">
        <v>465</v>
      </c>
      <c r="C45" s="1255" t="s">
        <v>2893</v>
      </c>
      <c r="D45" s="1090">
        <v>2840</v>
      </c>
      <c r="E45" s="1090" t="s">
        <v>2336</v>
      </c>
      <c r="F45" s="7" t="s">
        <v>442</v>
      </c>
      <c r="G45" s="8" t="s">
        <v>465</v>
      </c>
      <c r="H45" s="16">
        <v>-2705</v>
      </c>
      <c r="I45" s="16">
        <v>-3310</v>
      </c>
      <c r="J45" s="16">
        <v>-2770</v>
      </c>
      <c r="O45" s="3" t="s">
        <v>2757</v>
      </c>
      <c r="P45" s="3" t="s">
        <v>329</v>
      </c>
      <c r="Q45" s="3">
        <f>VLOOKUP(P45,Data!$D$2:$E$144,2,FALSE)</f>
        <v>90910000</v>
      </c>
    </row>
    <row r="46" spans="1:25" x14ac:dyDescent="0.2">
      <c r="B46" s="8" t="s">
        <v>466</v>
      </c>
      <c r="D46" s="16"/>
      <c r="E46" s="56"/>
      <c r="F46" s="7" t="s">
        <v>443</v>
      </c>
      <c r="G46" s="8" t="s">
        <v>466</v>
      </c>
      <c r="H46" s="16">
        <v>-5583.92</v>
      </c>
      <c r="I46" s="16">
        <v>-894.8</v>
      </c>
      <c r="J46" s="16">
        <v>-527.37</v>
      </c>
      <c r="O46" s="65"/>
      <c r="P46" s="65"/>
      <c r="Q46" s="3" t="e">
        <f>VLOOKUP(P46,Data!$D$2:$E$144,2,FALSE)</f>
        <v>#N/A</v>
      </c>
    </row>
    <row r="47" spans="1:25" ht="25.5" x14ac:dyDescent="0.2">
      <c r="A47" s="607" t="s">
        <v>2372</v>
      </c>
      <c r="B47" s="609" t="s">
        <v>467</v>
      </c>
      <c r="C47" s="607" t="s">
        <v>2629</v>
      </c>
      <c r="D47" s="608">
        <v>0</v>
      </c>
      <c r="E47" s="608" t="s">
        <v>2336</v>
      </c>
      <c r="F47" s="7" t="s">
        <v>444</v>
      </c>
      <c r="G47" s="8" t="s">
        <v>467</v>
      </c>
      <c r="H47" s="16">
        <v>-8575.5499999999993</v>
      </c>
      <c r="I47" s="16">
        <v>-8740.5300000000007</v>
      </c>
      <c r="J47" s="16">
        <v>0</v>
      </c>
      <c r="O47" s="65" t="s">
        <v>276</v>
      </c>
      <c r="P47" s="603" t="s">
        <v>309</v>
      </c>
      <c r="Q47" s="3">
        <f>VLOOKUP(P47,Data!$D$2:$E$144,2,FALSE)</f>
        <v>80500000</v>
      </c>
    </row>
    <row r="48" spans="1:25" s="426" customFormat="1" x14ac:dyDescent="0.2">
      <c r="B48" s="256"/>
      <c r="D48" s="423">
        <f>SUM(D49:D50)</f>
        <v>11.9</v>
      </c>
      <c r="E48" s="423"/>
      <c r="F48" s="255" t="s">
        <v>445</v>
      </c>
      <c r="G48" s="256" t="s">
        <v>468</v>
      </c>
      <c r="H48" s="423">
        <v>-16260.07</v>
      </c>
      <c r="I48" s="423">
        <v>-2591.3000000000002</v>
      </c>
      <c r="J48" s="423">
        <v>-1022</v>
      </c>
      <c r="Q48" s="426" t="e">
        <f>VLOOKUP(P48,Data!$D$2:$E$144,2,FALSE)</f>
        <v>#N/A</v>
      </c>
      <c r="Y48" s="258"/>
    </row>
    <row r="49" spans="1:25" s="603" customFormat="1" ht="25.5" x14ac:dyDescent="0.2">
      <c r="A49" s="607" t="s">
        <v>2524</v>
      </c>
      <c r="B49" s="631" t="s">
        <v>2636</v>
      </c>
      <c r="C49" s="607" t="s">
        <v>2534</v>
      </c>
      <c r="D49" s="608">
        <v>11.9</v>
      </c>
      <c r="E49" s="608" t="s">
        <v>2336</v>
      </c>
      <c r="F49" s="604" t="s">
        <v>445</v>
      </c>
      <c r="G49" s="605" t="s">
        <v>468</v>
      </c>
      <c r="H49" s="1090"/>
      <c r="I49" s="1090"/>
      <c r="J49" s="1090"/>
      <c r="O49" s="603" t="s">
        <v>287</v>
      </c>
      <c r="P49" s="603" t="s">
        <v>417</v>
      </c>
      <c r="Q49" s="603">
        <f>VLOOKUP(P49,Data!$D$2:$E$144,2,FALSE)</f>
        <v>43800000</v>
      </c>
      <c r="Y49" s="606"/>
    </row>
    <row r="50" spans="1:25" ht="25.5" x14ac:dyDescent="0.2">
      <c r="A50" s="610" t="s">
        <v>2372</v>
      </c>
      <c r="B50" s="631" t="s">
        <v>2637</v>
      </c>
      <c r="C50" s="610" t="s">
        <v>2630</v>
      </c>
      <c r="D50" s="611">
        <v>0</v>
      </c>
      <c r="E50" s="611" t="s">
        <v>2331</v>
      </c>
      <c r="F50" s="7" t="s">
        <v>445</v>
      </c>
      <c r="G50" s="8" t="s">
        <v>468</v>
      </c>
      <c r="H50" s="1090"/>
      <c r="I50" s="1090"/>
      <c r="J50" s="1090"/>
      <c r="O50" s="65" t="s">
        <v>287</v>
      </c>
      <c r="P50" s="65" t="s">
        <v>417</v>
      </c>
      <c r="Q50" s="3">
        <f>VLOOKUP(P50,Data!$D$2:$E$144,2,FALSE)</f>
        <v>43800000</v>
      </c>
    </row>
    <row r="51" spans="1:25" x14ac:dyDescent="0.2">
      <c r="B51" s="8" t="s">
        <v>469</v>
      </c>
      <c r="D51" s="16"/>
      <c r="E51" s="56"/>
      <c r="F51" s="7" t="s">
        <v>446</v>
      </c>
      <c r="G51" s="8" t="s">
        <v>469</v>
      </c>
      <c r="H51" s="16">
        <v>0</v>
      </c>
      <c r="I51" s="16">
        <v>-479.61</v>
      </c>
      <c r="J51" s="16">
        <v>0</v>
      </c>
      <c r="O51" s="65"/>
      <c r="P51" s="65"/>
      <c r="Q51" s="3" t="e">
        <f>VLOOKUP(P51,Data!$D$2:$E$144,2,FALSE)</f>
        <v>#N/A</v>
      </c>
    </row>
    <row r="52" spans="1:25" ht="25.5" x14ac:dyDescent="0.2">
      <c r="A52" s="613" t="s">
        <v>2372</v>
      </c>
      <c r="B52" s="615" t="s">
        <v>470</v>
      </c>
      <c r="C52" s="613" t="s">
        <v>2631</v>
      </c>
      <c r="D52" s="614">
        <v>135</v>
      </c>
      <c r="E52" s="614" t="s">
        <v>2336</v>
      </c>
      <c r="F52" s="7" t="s">
        <v>447</v>
      </c>
      <c r="G52" s="8" t="s">
        <v>470</v>
      </c>
      <c r="H52" s="16">
        <v>-2495</v>
      </c>
      <c r="I52" s="16">
        <v>-1735.42</v>
      </c>
      <c r="J52" s="16">
        <v>-1123.56</v>
      </c>
      <c r="O52" s="612" t="s">
        <v>287</v>
      </c>
      <c r="P52" s="612" t="s">
        <v>417</v>
      </c>
      <c r="Q52" s="3">
        <f>VLOOKUP(P52,Data!$D$2:$E$144,2,FALSE)</f>
        <v>43800000</v>
      </c>
    </row>
    <row r="53" spans="1:25" x14ac:dyDescent="0.2">
      <c r="A53" s="1265" t="s">
        <v>2835</v>
      </c>
      <c r="B53" s="1266" t="s">
        <v>472</v>
      </c>
      <c r="C53" s="1265" t="s">
        <v>2898</v>
      </c>
      <c r="D53" s="1090">
        <v>1547</v>
      </c>
      <c r="E53" s="1090" t="s">
        <v>2336</v>
      </c>
      <c r="F53" s="7" t="s">
        <v>449</v>
      </c>
      <c r="G53" s="8" t="s">
        <v>472</v>
      </c>
      <c r="H53" s="16">
        <v>-2546.5</v>
      </c>
      <c r="I53" s="16">
        <v>-2612</v>
      </c>
      <c r="J53" s="16">
        <v>-1609.2</v>
      </c>
      <c r="O53" s="65" t="s">
        <v>2503</v>
      </c>
      <c r="P53" s="65" t="s">
        <v>395</v>
      </c>
      <c r="Q53" s="3">
        <f>VLOOKUP(P53,Data!$D$2:$E$144,2,FALSE)</f>
        <v>35110000</v>
      </c>
    </row>
    <row r="54" spans="1:25" x14ac:dyDescent="0.2">
      <c r="B54" s="526" t="s">
        <v>473</v>
      </c>
      <c r="D54" s="16"/>
      <c r="E54" s="56"/>
      <c r="F54" s="7" t="s">
        <v>450</v>
      </c>
      <c r="G54" s="8" t="s">
        <v>473</v>
      </c>
      <c r="H54" s="16">
        <v>0</v>
      </c>
      <c r="I54" s="16">
        <v>-499.54</v>
      </c>
      <c r="J54" s="16">
        <v>0</v>
      </c>
      <c r="O54" s="65"/>
      <c r="P54" s="65"/>
      <c r="Q54" s="3" t="e">
        <f>VLOOKUP(P54,Data!$D$2:$E$144,2,FALSE)</f>
        <v>#N/A</v>
      </c>
    </row>
    <row r="55" spans="1:25" x14ac:dyDescent="0.2">
      <c r="A55" s="525" t="s">
        <v>2443</v>
      </c>
      <c r="B55" s="8" t="s">
        <v>1381</v>
      </c>
      <c r="D55" s="16"/>
      <c r="E55" s="56" t="s">
        <v>2331</v>
      </c>
      <c r="F55" s="7" t="s">
        <v>474</v>
      </c>
      <c r="G55" s="8" t="s">
        <v>1381</v>
      </c>
      <c r="H55" s="16">
        <v>-645.85</v>
      </c>
      <c r="I55" s="16">
        <v>0</v>
      </c>
      <c r="J55" s="16">
        <v>0</v>
      </c>
      <c r="O55" s="65"/>
      <c r="P55" s="65"/>
      <c r="Q55" s="3" t="e">
        <f>VLOOKUP(P55,Data!$D$2:$E$144,2,FALSE)</f>
        <v>#N/A</v>
      </c>
    </row>
    <row r="56" spans="1:25" ht="25.5" x14ac:dyDescent="0.2">
      <c r="A56" s="1271" t="s">
        <v>2832</v>
      </c>
      <c r="B56" s="1272" t="s">
        <v>1382</v>
      </c>
      <c r="C56" s="1271" t="s">
        <v>2881</v>
      </c>
      <c r="D56" s="1090">
        <v>2431</v>
      </c>
      <c r="E56" s="1090" t="s">
        <v>2336</v>
      </c>
      <c r="F56" s="7" t="s">
        <v>475</v>
      </c>
      <c r="G56" s="8" t="s">
        <v>1382</v>
      </c>
      <c r="H56" s="16">
        <v>-639.03</v>
      </c>
      <c r="I56" s="16">
        <v>-367.5</v>
      </c>
      <c r="J56" s="16">
        <v>-2198.02</v>
      </c>
      <c r="O56" s="65" t="s">
        <v>287</v>
      </c>
      <c r="P56" s="65" t="s">
        <v>412</v>
      </c>
      <c r="Q56" s="3">
        <f>VLOOKUP(P56,Data!$D$2:$E$144,2,FALSE)</f>
        <v>34300000</v>
      </c>
    </row>
    <row r="57" spans="1:25" ht="25.5" x14ac:dyDescent="0.2">
      <c r="A57" s="1184" t="s">
        <v>2835</v>
      </c>
      <c r="B57" s="1185" t="s">
        <v>1383</v>
      </c>
      <c r="C57" s="1184" t="s">
        <v>2870</v>
      </c>
      <c r="D57" s="1090">
        <v>727</v>
      </c>
      <c r="E57" s="1090" t="s">
        <v>2336</v>
      </c>
      <c r="F57" s="7" t="s">
        <v>476</v>
      </c>
      <c r="G57" s="8" t="s">
        <v>1383</v>
      </c>
      <c r="H57" s="16">
        <v>-1787.65</v>
      </c>
      <c r="I57" s="16">
        <v>-1345.8</v>
      </c>
      <c r="J57" s="16">
        <v>-727</v>
      </c>
      <c r="O57" s="65" t="s">
        <v>287</v>
      </c>
      <c r="P57" s="65" t="s">
        <v>417</v>
      </c>
      <c r="Q57" s="3">
        <f>VLOOKUP(P57,Data!$D$2:$E$144,2,FALSE)</f>
        <v>43800000</v>
      </c>
    </row>
    <row r="58" spans="1:25" x14ac:dyDescent="0.2">
      <c r="A58" s="621" t="s">
        <v>2372</v>
      </c>
      <c r="B58" s="623" t="s">
        <v>1384</v>
      </c>
      <c r="C58" s="621" t="s">
        <v>2632</v>
      </c>
      <c r="D58" s="622">
        <v>3640</v>
      </c>
      <c r="E58" s="622" t="s">
        <v>2337</v>
      </c>
      <c r="F58" s="7" t="s">
        <v>477</v>
      </c>
      <c r="G58" s="8" t="s">
        <v>1384</v>
      </c>
      <c r="H58" s="16">
        <v>-2218</v>
      </c>
      <c r="I58" s="16">
        <v>0</v>
      </c>
      <c r="J58" s="16">
        <v>-5713</v>
      </c>
      <c r="O58" s="616" t="s">
        <v>276</v>
      </c>
      <c r="P58" s="616" t="s">
        <v>309</v>
      </c>
      <c r="Q58" s="3">
        <f>VLOOKUP(P58,Data!$D$2:$E$144,2,FALSE)</f>
        <v>80500000</v>
      </c>
    </row>
    <row r="59" spans="1:25" s="82" customFormat="1" x14ac:dyDescent="0.2">
      <c r="B59" s="81"/>
      <c r="C59" s="68"/>
      <c r="D59" s="93">
        <f>SUM(D60:D62)</f>
        <v>97788</v>
      </c>
      <c r="E59" s="85"/>
      <c r="F59" s="80" t="s">
        <v>478</v>
      </c>
      <c r="G59" s="81" t="s">
        <v>1385</v>
      </c>
      <c r="H59" s="85">
        <v>-117719.08</v>
      </c>
      <c r="I59" s="85">
        <v>-97133.18</v>
      </c>
      <c r="J59" s="85">
        <v>-109609.9</v>
      </c>
      <c r="Q59" s="92" t="e">
        <f>VLOOKUP(P59,Data!$D$2:$E$144,2,FALSE)</f>
        <v>#N/A</v>
      </c>
      <c r="Y59" s="83"/>
    </row>
    <row r="60" spans="1:25" s="86" customFormat="1" x14ac:dyDescent="0.2">
      <c r="A60" s="79" t="s">
        <v>2345</v>
      </c>
      <c r="B60" s="276" t="s">
        <v>2504</v>
      </c>
      <c r="C60" s="14" t="s">
        <v>2389</v>
      </c>
      <c r="D60" s="94">
        <v>72380</v>
      </c>
      <c r="E60" s="84" t="s">
        <v>2336</v>
      </c>
      <c r="F60" s="88" t="s">
        <v>478</v>
      </c>
      <c r="G60" s="87" t="s">
        <v>1385</v>
      </c>
      <c r="H60" s="1090"/>
      <c r="I60" s="1090"/>
      <c r="J60" s="1090"/>
      <c r="O60" s="79" t="s">
        <v>427</v>
      </c>
      <c r="P60" s="79" t="s">
        <v>385</v>
      </c>
      <c r="Q60" s="91">
        <f>VLOOKUP(P60,Data!$D$2:$E$144,2,FALSE)</f>
        <v>32500000</v>
      </c>
      <c r="Y60" s="89"/>
    </row>
    <row r="61" spans="1:25" s="86" customFormat="1" x14ac:dyDescent="0.2">
      <c r="A61" s="79" t="s">
        <v>2345</v>
      </c>
      <c r="B61" s="276" t="s">
        <v>2505</v>
      </c>
      <c r="C61" s="14" t="s">
        <v>2390</v>
      </c>
      <c r="D61" s="94">
        <v>2000</v>
      </c>
      <c r="E61" s="84" t="s">
        <v>2336</v>
      </c>
      <c r="F61" s="88" t="s">
        <v>478</v>
      </c>
      <c r="G61" s="87" t="s">
        <v>1385</v>
      </c>
      <c r="H61" s="1090"/>
      <c r="I61" s="1090"/>
      <c r="J61" s="1090"/>
      <c r="O61" s="79" t="s">
        <v>427</v>
      </c>
      <c r="P61" s="91" t="s">
        <v>385</v>
      </c>
      <c r="Q61" s="91">
        <f>VLOOKUP(P61,Data!$D$2:$E$144,2,FALSE)</f>
        <v>32500000</v>
      </c>
      <c r="Y61" s="89"/>
    </row>
    <row r="62" spans="1:25" s="86" customFormat="1" x14ac:dyDescent="0.2">
      <c r="A62" s="79" t="s">
        <v>2345</v>
      </c>
      <c r="B62" s="276" t="s">
        <v>2506</v>
      </c>
      <c r="C62" s="14" t="s">
        <v>2391</v>
      </c>
      <c r="D62" s="94">
        <v>23408</v>
      </c>
      <c r="E62" s="84" t="s">
        <v>2336</v>
      </c>
      <c r="F62" s="88" t="s">
        <v>478</v>
      </c>
      <c r="G62" s="87" t="s">
        <v>1385</v>
      </c>
      <c r="H62" s="1090"/>
      <c r="I62" s="1090"/>
      <c r="J62" s="1090"/>
      <c r="O62" s="79" t="s">
        <v>427</v>
      </c>
      <c r="P62" s="91" t="s">
        <v>385</v>
      </c>
      <c r="Q62" s="91">
        <f>VLOOKUP(P62,Data!$D$2:$E$144,2,FALSE)</f>
        <v>32500000</v>
      </c>
      <c r="Y62" s="89"/>
    </row>
    <row r="63" spans="1:25" x14ac:dyDescent="0.2">
      <c r="B63" s="8" t="s">
        <v>1386</v>
      </c>
      <c r="D63" s="16"/>
      <c r="E63" s="56"/>
      <c r="F63" s="7" t="s">
        <v>479</v>
      </c>
      <c r="G63" s="8" t="s">
        <v>1386</v>
      </c>
      <c r="H63" s="16">
        <v>-2972.86</v>
      </c>
      <c r="I63" s="16">
        <v>0</v>
      </c>
      <c r="J63" s="16">
        <v>0</v>
      </c>
      <c r="O63" s="65"/>
      <c r="P63" s="65"/>
      <c r="Q63" s="3" t="e">
        <f>VLOOKUP(P63,Data!$D$2:$E$144,2,FALSE)</f>
        <v>#N/A</v>
      </c>
    </row>
    <row r="64" spans="1:25" x14ac:dyDescent="0.2">
      <c r="B64" s="8" t="s">
        <v>1387</v>
      </c>
      <c r="D64" s="16"/>
      <c r="E64" s="56"/>
      <c r="F64" s="7" t="s">
        <v>480</v>
      </c>
      <c r="G64" s="8" t="s">
        <v>1387</v>
      </c>
      <c r="H64" s="16">
        <v>-273.39999999999998</v>
      </c>
      <c r="I64" s="16">
        <v>0</v>
      </c>
      <c r="J64" s="16">
        <v>0</v>
      </c>
      <c r="O64" s="65"/>
      <c r="P64" s="65"/>
      <c r="Q64" s="3" t="e">
        <f>VLOOKUP(P64,Data!$D$2:$E$144,2,FALSE)</f>
        <v>#N/A</v>
      </c>
    </row>
    <row r="65" spans="1:25" s="426" customFormat="1" x14ac:dyDescent="0.2">
      <c r="B65" s="256"/>
      <c r="D65" s="423">
        <f>SUM(D66:D67)</f>
        <v>185</v>
      </c>
      <c r="E65" s="423"/>
      <c r="F65" s="255" t="s">
        <v>481</v>
      </c>
      <c r="G65" s="256" t="s">
        <v>1388</v>
      </c>
      <c r="H65" s="423">
        <v>-1694.18</v>
      </c>
      <c r="I65" s="423">
        <v>-527.37</v>
      </c>
      <c r="J65" s="423">
        <v>-185.02</v>
      </c>
      <c r="Q65" s="426" t="e">
        <f>VLOOKUP(P65,Data!$D$2:$E$144,2,FALSE)</f>
        <v>#N/A</v>
      </c>
      <c r="Y65" s="258"/>
    </row>
    <row r="66" spans="1:25" s="428" customFormat="1" ht="25.5" x14ac:dyDescent="0.2">
      <c r="A66" s="428" t="s">
        <v>2481</v>
      </c>
      <c r="B66" s="430" t="s">
        <v>2565</v>
      </c>
      <c r="C66" s="428" t="s">
        <v>2482</v>
      </c>
      <c r="D66" s="422"/>
      <c r="E66" s="422" t="s">
        <v>2337</v>
      </c>
      <c r="F66" s="414" t="s">
        <v>481</v>
      </c>
      <c r="G66" s="415" t="s">
        <v>1388</v>
      </c>
      <c r="H66" s="1090"/>
      <c r="I66" s="1090"/>
      <c r="J66" s="1090"/>
      <c r="O66" s="428" t="s">
        <v>284</v>
      </c>
      <c r="P66" s="428" t="s">
        <v>389</v>
      </c>
      <c r="Q66" s="428">
        <f>VLOOKUP(P66,Data!$D$2:$E$144,2,FALSE)</f>
        <v>30192700</v>
      </c>
      <c r="Y66" s="416"/>
    </row>
    <row r="67" spans="1:25" s="435" customFormat="1" ht="25.5" x14ac:dyDescent="0.2">
      <c r="A67" s="435" t="s">
        <v>2564</v>
      </c>
      <c r="B67" s="438" t="s">
        <v>2566</v>
      </c>
      <c r="C67" s="435" t="s">
        <v>2567</v>
      </c>
      <c r="D67" s="436">
        <v>185</v>
      </c>
      <c r="E67" s="436" t="s">
        <v>2337</v>
      </c>
      <c r="F67" s="437" t="s">
        <v>481</v>
      </c>
      <c r="G67" s="438" t="s">
        <v>1388</v>
      </c>
      <c r="H67" s="1090"/>
      <c r="I67" s="1090"/>
      <c r="J67" s="1090"/>
      <c r="O67" s="435" t="s">
        <v>284</v>
      </c>
      <c r="P67" s="435" t="s">
        <v>389</v>
      </c>
      <c r="Q67" s="435">
        <f>VLOOKUP(P67,Data!$D$2:$E$144,2,FALSE)</f>
        <v>30192700</v>
      </c>
      <c r="Y67" s="439"/>
    </row>
    <row r="68" spans="1:25" ht="25.5" x14ac:dyDescent="0.2">
      <c r="A68" s="365" t="s">
        <v>2524</v>
      </c>
      <c r="B68" s="367" t="s">
        <v>1389</v>
      </c>
      <c r="C68" s="365" t="s">
        <v>2552</v>
      </c>
      <c r="D68" s="366">
        <v>330.82</v>
      </c>
      <c r="E68" s="366" t="s">
        <v>2336</v>
      </c>
      <c r="F68" s="7" t="s">
        <v>482</v>
      </c>
      <c r="G68" s="8" t="s">
        <v>1389</v>
      </c>
      <c r="H68" s="16">
        <v>-858.74</v>
      </c>
      <c r="I68" s="16">
        <v>-972.65</v>
      </c>
      <c r="J68" s="16">
        <v>-330.82</v>
      </c>
      <c r="O68" s="65" t="s">
        <v>287</v>
      </c>
      <c r="P68" s="65" t="s">
        <v>409</v>
      </c>
      <c r="Q68" s="3">
        <f>VLOOKUP(P68,Data!$D$2:$E$144,2,FALSE)</f>
        <v>60170000</v>
      </c>
    </row>
    <row r="69" spans="1:25" ht="25.5" x14ac:dyDescent="0.2">
      <c r="A69" s="1296" t="s">
        <v>2835</v>
      </c>
      <c r="B69" s="1297" t="s">
        <v>1390</v>
      </c>
      <c r="C69" s="1296" t="s">
        <v>2907</v>
      </c>
      <c r="D69" s="1090">
        <v>0</v>
      </c>
      <c r="E69" s="1090" t="s">
        <v>2337</v>
      </c>
      <c r="F69" s="7" t="s">
        <v>483</v>
      </c>
      <c r="G69" s="8" t="s">
        <v>1390</v>
      </c>
      <c r="H69" s="16">
        <v>-1117.5899999999999</v>
      </c>
      <c r="I69" s="16">
        <v>-63</v>
      </c>
      <c r="J69" s="16">
        <v>0</v>
      </c>
      <c r="O69" s="65" t="s">
        <v>287</v>
      </c>
      <c r="P69" s="65" t="s">
        <v>417</v>
      </c>
      <c r="Q69" s="3">
        <f>VLOOKUP(P69,Data!$D$2:$E$144,2,FALSE)</f>
        <v>43800000</v>
      </c>
    </row>
    <row r="70" spans="1:25" s="426" customFormat="1" x14ac:dyDescent="0.2">
      <c r="B70" s="256"/>
      <c r="D70" s="423">
        <f>SUM(D71:D73)</f>
        <v>20580</v>
      </c>
      <c r="E70" s="423"/>
      <c r="F70" s="255" t="s">
        <v>484</v>
      </c>
      <c r="G70" s="256" t="s">
        <v>1391</v>
      </c>
      <c r="H70" s="423">
        <v>-3968</v>
      </c>
      <c r="I70" s="423">
        <v>-3308</v>
      </c>
      <c r="J70" s="423">
        <v>-580</v>
      </c>
      <c r="Q70" s="426" t="e">
        <f>VLOOKUP(P70,Data!$D$2:$E$144,2,FALSE)</f>
        <v>#N/A</v>
      </c>
      <c r="Y70" s="258"/>
    </row>
    <row r="71" spans="1:25" s="616" customFormat="1" x14ac:dyDescent="0.2">
      <c r="A71" s="616" t="s">
        <v>2483</v>
      </c>
      <c r="B71" s="591" t="s">
        <v>2634</v>
      </c>
      <c r="C71" s="616" t="s">
        <v>2484</v>
      </c>
      <c r="D71" s="620">
        <v>20000</v>
      </c>
      <c r="E71" s="620" t="s">
        <v>2336</v>
      </c>
      <c r="F71" s="617" t="s">
        <v>484</v>
      </c>
      <c r="G71" s="618" t="s">
        <v>1391</v>
      </c>
      <c r="H71" s="1090"/>
      <c r="I71" s="1090"/>
      <c r="J71" s="1090"/>
      <c r="O71" s="616" t="s">
        <v>276</v>
      </c>
      <c r="P71" s="616" t="s">
        <v>307</v>
      </c>
      <c r="Q71" s="616">
        <f>VLOOKUP(P71,Data!$D$2:$E$144,2,FALSE)</f>
        <v>79410000</v>
      </c>
      <c r="Y71" s="619"/>
    </row>
    <row r="72" spans="1:25" x14ac:dyDescent="0.2">
      <c r="A72" s="628" t="s">
        <v>2372</v>
      </c>
      <c r="B72" s="631" t="s">
        <v>2635</v>
      </c>
      <c r="C72" s="628" t="s">
        <v>2633</v>
      </c>
      <c r="D72" s="629">
        <v>580</v>
      </c>
      <c r="E72" s="629" t="s">
        <v>2336</v>
      </c>
      <c r="F72" s="7" t="s">
        <v>484</v>
      </c>
      <c r="G72" s="8" t="s">
        <v>1391</v>
      </c>
      <c r="H72" s="1090"/>
      <c r="I72" s="1090"/>
      <c r="J72" s="1090"/>
      <c r="O72" s="65" t="s">
        <v>276</v>
      </c>
      <c r="P72" s="65" t="s">
        <v>309</v>
      </c>
      <c r="Q72" s="3">
        <f>VLOOKUP(P72,Data!$D$2:$E$144,2,FALSE)</f>
        <v>80500000</v>
      </c>
    </row>
    <row r="73" spans="1:25" s="1298" customFormat="1" x14ac:dyDescent="0.2">
      <c r="A73" s="1304" t="s">
        <v>2832</v>
      </c>
      <c r="B73" s="1305" t="s">
        <v>2909</v>
      </c>
      <c r="C73" s="1304" t="s">
        <v>2908</v>
      </c>
      <c r="D73" s="1090">
        <v>0</v>
      </c>
      <c r="E73" s="1090" t="s">
        <v>2336</v>
      </c>
      <c r="F73" s="1299" t="s">
        <v>484</v>
      </c>
      <c r="G73" s="1300" t="s">
        <v>1391</v>
      </c>
      <c r="H73" s="1090"/>
      <c r="I73" s="1090"/>
      <c r="J73" s="1090"/>
      <c r="O73" s="1298" t="s">
        <v>276</v>
      </c>
      <c r="P73" s="1298" t="s">
        <v>309</v>
      </c>
      <c r="Q73" s="1298">
        <f>VLOOKUP(P73,Data!$D$2:$E$144,2,FALSE)</f>
        <v>80500000</v>
      </c>
      <c r="Y73" s="1301"/>
    </row>
    <row r="74" spans="1:25" x14ac:dyDescent="0.2">
      <c r="B74" s="8" t="s">
        <v>1392</v>
      </c>
      <c r="D74" s="16"/>
      <c r="E74" s="56"/>
      <c r="F74" s="7" t="s">
        <v>485</v>
      </c>
      <c r="G74" s="8" t="s">
        <v>1392</v>
      </c>
      <c r="H74" s="16">
        <v>-14333.03</v>
      </c>
      <c r="I74" s="16">
        <v>-13770.5</v>
      </c>
      <c r="J74" s="16">
        <v>-7746.56</v>
      </c>
      <c r="O74" s="65"/>
      <c r="P74" s="65"/>
      <c r="Q74" s="3" t="e">
        <f>VLOOKUP(P74,Data!$D$2:$E$144,2,FALSE)</f>
        <v>#N/A</v>
      </c>
    </row>
    <row r="75" spans="1:25" x14ac:dyDescent="0.2">
      <c r="B75" s="8" t="s">
        <v>1393</v>
      </c>
      <c r="D75" s="16"/>
      <c r="E75" s="56"/>
      <c r="F75" s="7" t="s">
        <v>486</v>
      </c>
      <c r="G75" s="8" t="s">
        <v>1393</v>
      </c>
      <c r="H75" s="16">
        <v>0</v>
      </c>
      <c r="I75" s="16">
        <v>0</v>
      </c>
      <c r="J75" s="16">
        <v>-300</v>
      </c>
      <c r="O75" s="65"/>
      <c r="P75" s="65"/>
      <c r="Q75" s="3" t="e">
        <f>VLOOKUP(P75,Data!$D$2:$E$144,2,FALSE)</f>
        <v>#N/A</v>
      </c>
    </row>
    <row r="76" spans="1:25" x14ac:dyDescent="0.2">
      <c r="A76" s="65" t="s">
        <v>2346</v>
      </c>
      <c r="B76" s="8" t="s">
        <v>1394</v>
      </c>
      <c r="C76" s="65" t="s">
        <v>2348</v>
      </c>
      <c r="D76" s="16">
        <v>0</v>
      </c>
      <c r="E76" s="56" t="s">
        <v>2336</v>
      </c>
      <c r="F76" s="7" t="s">
        <v>487</v>
      </c>
      <c r="G76" s="8" t="s">
        <v>1394</v>
      </c>
      <c r="H76" s="16">
        <v>-11309</v>
      </c>
      <c r="I76" s="16">
        <v>-29947</v>
      </c>
      <c r="J76" s="16">
        <v>-11207</v>
      </c>
      <c r="O76" s="65" t="s">
        <v>276</v>
      </c>
      <c r="P76" s="65" t="s">
        <v>304</v>
      </c>
      <c r="Q76" s="3">
        <f>VLOOKUP(P76,Data!$D$2:$E$144,2,FALSE)</f>
        <v>75100000</v>
      </c>
    </row>
    <row r="77" spans="1:25" x14ac:dyDescent="0.2">
      <c r="A77" s="528" t="s">
        <v>2599</v>
      </c>
      <c r="B77" s="530" t="s">
        <v>1395</v>
      </c>
      <c r="C77" s="528" t="s">
        <v>2600</v>
      </c>
      <c r="D77" s="528">
        <v>500</v>
      </c>
      <c r="E77" s="529" t="s">
        <v>2336</v>
      </c>
      <c r="F77" s="7" t="s">
        <v>488</v>
      </c>
      <c r="G77" s="8" t="s">
        <v>1395</v>
      </c>
      <c r="H77" s="16">
        <v>-1283.75</v>
      </c>
      <c r="I77" s="16">
        <v>-3033.75</v>
      </c>
      <c r="J77" s="16">
        <v>-2753.75</v>
      </c>
      <c r="O77" s="527" t="s">
        <v>276</v>
      </c>
      <c r="P77" s="527" t="s">
        <v>304</v>
      </c>
      <c r="Q77" s="3">
        <f>VLOOKUP(P77,Data!$D$2:$E$144,2,FALSE)</f>
        <v>75100000</v>
      </c>
    </row>
    <row r="78" spans="1:25" x14ac:dyDescent="0.2">
      <c r="A78" s="1311" t="s">
        <v>2835</v>
      </c>
      <c r="B78" s="1313" t="s">
        <v>1396</v>
      </c>
      <c r="C78" s="1311" t="s">
        <v>2911</v>
      </c>
      <c r="D78" s="1090">
        <v>261</v>
      </c>
      <c r="E78" s="1090" t="s">
        <v>2336</v>
      </c>
      <c r="F78" s="7" t="s">
        <v>489</v>
      </c>
      <c r="G78" s="8" t="s">
        <v>1396</v>
      </c>
      <c r="H78" s="16">
        <v>-865.7</v>
      </c>
      <c r="I78" s="16">
        <v>-3048.01</v>
      </c>
      <c r="J78" s="16">
        <v>-1072.74</v>
      </c>
      <c r="O78" s="65" t="s">
        <v>280</v>
      </c>
      <c r="P78" s="65" t="s">
        <v>350</v>
      </c>
      <c r="Q78" s="3">
        <f>VLOOKUP(P78,Data!$D$2:$E$144,2,FALSE)</f>
        <v>31500000</v>
      </c>
    </row>
    <row r="79" spans="1:25" s="1321" customFormat="1" x14ac:dyDescent="0.2">
      <c r="B79" s="1320"/>
      <c r="D79" s="1324">
        <f>SUM(D80:D81)</f>
        <v>1952</v>
      </c>
      <c r="E79" s="1324"/>
      <c r="F79" s="1319" t="s">
        <v>490</v>
      </c>
      <c r="G79" s="1320" t="s">
        <v>1397</v>
      </c>
      <c r="H79" s="1324">
        <v>-1208</v>
      </c>
      <c r="I79" s="1324">
        <v>-1735</v>
      </c>
      <c r="J79" s="1324">
        <v>-1417</v>
      </c>
      <c r="Q79" s="1321" t="e">
        <f>VLOOKUP(P79,Data!$D$2:$E$144,2,FALSE)</f>
        <v>#N/A</v>
      </c>
      <c r="Y79" s="1323"/>
    </row>
    <row r="80" spans="1:25" s="1316" customFormat="1" x14ac:dyDescent="0.2">
      <c r="A80" s="1325" t="s">
        <v>2832</v>
      </c>
      <c r="B80" s="2265" t="s">
        <v>3244</v>
      </c>
      <c r="C80" s="1325" t="s">
        <v>2912</v>
      </c>
      <c r="D80" s="1090">
        <v>1462</v>
      </c>
      <c r="E80" s="1090" t="s">
        <v>2336</v>
      </c>
      <c r="F80" s="1317" t="s">
        <v>490</v>
      </c>
      <c r="G80" s="1318" t="s">
        <v>1397</v>
      </c>
      <c r="H80" s="1090"/>
      <c r="I80" s="1090"/>
      <c r="J80" s="1090"/>
      <c r="O80" s="1316" t="s">
        <v>280</v>
      </c>
      <c r="P80" s="1316" t="s">
        <v>350</v>
      </c>
      <c r="Q80" s="1316">
        <f>VLOOKUP(P80,Data!$D$2:$E$144,2,FALSE)</f>
        <v>31500000</v>
      </c>
      <c r="Y80" s="1322"/>
    </row>
    <row r="81" spans="1:25" x14ac:dyDescent="0.2">
      <c r="A81" s="1332" t="s">
        <v>2835</v>
      </c>
      <c r="B81" s="2265" t="s">
        <v>3245</v>
      </c>
      <c r="C81" s="1332" t="s">
        <v>2912</v>
      </c>
      <c r="D81" s="1090">
        <v>490</v>
      </c>
      <c r="E81" s="1090" t="s">
        <v>2336</v>
      </c>
      <c r="F81" s="7" t="s">
        <v>490</v>
      </c>
      <c r="G81" s="8" t="s">
        <v>1397</v>
      </c>
      <c r="H81" s="1090"/>
      <c r="I81" s="1090"/>
      <c r="J81" s="1090"/>
      <c r="O81" s="65" t="s">
        <v>280</v>
      </c>
      <c r="P81" s="1316" t="s">
        <v>350</v>
      </c>
      <c r="Q81" s="3">
        <f>VLOOKUP(P81,Data!$D$2:$E$144,2,FALSE)</f>
        <v>31500000</v>
      </c>
    </row>
    <row r="82" spans="1:25" s="1329" customFormat="1" x14ac:dyDescent="0.2">
      <c r="B82" s="1328"/>
      <c r="C82" s="1100"/>
      <c r="D82" s="1331">
        <f>SUM(D83:D84)</f>
        <v>30420</v>
      </c>
      <c r="E82" s="1331"/>
      <c r="F82" s="1327" t="s">
        <v>491</v>
      </c>
      <c r="G82" s="1328" t="s">
        <v>1398</v>
      </c>
      <c r="H82" s="1331">
        <v>-136611.29999999999</v>
      </c>
      <c r="I82" s="1331">
        <v>-78338.5</v>
      </c>
      <c r="J82" s="1331">
        <v>-32302.5</v>
      </c>
      <c r="Q82" s="1329" t="e">
        <f>VLOOKUP(P82,Data!$D$2:$E$144,2,FALSE)</f>
        <v>#N/A</v>
      </c>
      <c r="Y82" s="1330"/>
    </row>
    <row r="83" spans="1:25" s="1332" customFormat="1" x14ac:dyDescent="0.2">
      <c r="A83" s="1332" t="s">
        <v>2345</v>
      </c>
      <c r="B83" s="2265" t="s">
        <v>3238</v>
      </c>
      <c r="C83" s="46" t="s">
        <v>2392</v>
      </c>
      <c r="D83" s="1090">
        <v>15430</v>
      </c>
      <c r="E83" s="1090" t="s">
        <v>2336</v>
      </c>
      <c r="F83" s="1333" t="s">
        <v>491</v>
      </c>
      <c r="G83" s="1334" t="s">
        <v>1398</v>
      </c>
      <c r="H83" s="1090"/>
      <c r="I83" s="1090"/>
      <c r="J83" s="1090"/>
      <c r="O83" s="1326" t="s">
        <v>427</v>
      </c>
      <c r="P83" s="1326" t="s">
        <v>380</v>
      </c>
      <c r="Q83" s="1326">
        <f>VLOOKUP(P83,Data!$D$2:$E$144,2,FALSE)</f>
        <v>48100000</v>
      </c>
      <c r="Y83" s="1335"/>
    </row>
    <row r="84" spans="1:25" s="40" customFormat="1" ht="25.5" x14ac:dyDescent="0.2">
      <c r="A84" s="1336" t="s">
        <v>2832</v>
      </c>
      <c r="B84" s="2265" t="s">
        <v>3239</v>
      </c>
      <c r="C84" s="46" t="s">
        <v>2914</v>
      </c>
      <c r="D84" s="1090">
        <v>14990</v>
      </c>
      <c r="E84" s="1090" t="s">
        <v>2336</v>
      </c>
      <c r="F84" s="44" t="s">
        <v>491</v>
      </c>
      <c r="G84" s="41" t="s">
        <v>1398</v>
      </c>
      <c r="H84" s="43"/>
      <c r="I84" s="43"/>
      <c r="J84" s="43"/>
      <c r="O84" s="65" t="s">
        <v>287</v>
      </c>
      <c r="P84" s="65" t="s">
        <v>417</v>
      </c>
      <c r="Q84" s="153">
        <f>VLOOKUP(P84,Data!$D$2:$E$144,2,FALSE)</f>
        <v>43800000</v>
      </c>
      <c r="Y84" s="45"/>
    </row>
    <row r="85" spans="1:25" ht="25.5" x14ac:dyDescent="0.2">
      <c r="A85" s="1337" t="s">
        <v>2832</v>
      </c>
      <c r="B85" s="1338" t="s">
        <v>1399</v>
      </c>
      <c r="C85" s="1337" t="s">
        <v>2915</v>
      </c>
      <c r="D85" s="1090">
        <v>128</v>
      </c>
      <c r="E85" s="1090" t="s">
        <v>2336</v>
      </c>
      <c r="F85" s="7" t="s">
        <v>492</v>
      </c>
      <c r="G85" s="8" t="s">
        <v>1399</v>
      </c>
      <c r="H85" s="16">
        <v>-626.92999999999995</v>
      </c>
      <c r="I85" s="16">
        <v>-54.15</v>
      </c>
      <c r="J85" s="16">
        <v>-127.95</v>
      </c>
      <c r="O85" s="65" t="s">
        <v>287</v>
      </c>
      <c r="P85" s="65" t="s">
        <v>417</v>
      </c>
      <c r="Q85" s="3">
        <f>VLOOKUP(P85,Data!$D$2:$E$144,2,FALSE)</f>
        <v>43800000</v>
      </c>
    </row>
    <row r="86" spans="1:25" x14ac:dyDescent="0.2">
      <c r="B86" s="8" t="s">
        <v>1400</v>
      </c>
      <c r="D86" s="16"/>
      <c r="E86" s="56"/>
      <c r="F86" s="7" t="s">
        <v>493</v>
      </c>
      <c r="G86" s="8" t="s">
        <v>1400</v>
      </c>
      <c r="H86" s="16">
        <v>-143845.82</v>
      </c>
      <c r="I86" s="16">
        <v>-117414.18</v>
      </c>
      <c r="J86" s="16">
        <v>-43347.72</v>
      </c>
      <c r="O86" s="65"/>
      <c r="P86" s="65"/>
      <c r="Q86" s="3" t="e">
        <f>VLOOKUP(P86,Data!$D$2:$E$144,2,FALSE)</f>
        <v>#N/A</v>
      </c>
    </row>
    <row r="87" spans="1:25" ht="25.5" x14ac:dyDescent="0.2">
      <c r="A87" s="1350" t="s">
        <v>2835</v>
      </c>
      <c r="B87" s="1351" t="s">
        <v>1401</v>
      </c>
      <c r="C87" s="1350" t="s">
        <v>2917</v>
      </c>
      <c r="D87" s="1090">
        <v>459</v>
      </c>
      <c r="E87" s="1090" t="s">
        <v>2337</v>
      </c>
      <c r="F87" s="7" t="s">
        <v>494</v>
      </c>
      <c r="G87" s="8" t="s">
        <v>1401</v>
      </c>
      <c r="H87" s="16">
        <v>-514.98</v>
      </c>
      <c r="I87" s="16">
        <v>-449</v>
      </c>
      <c r="J87" s="16">
        <v>-459</v>
      </c>
      <c r="O87" s="65" t="s">
        <v>2378</v>
      </c>
      <c r="P87" s="65" t="s">
        <v>365</v>
      </c>
      <c r="Q87" s="3">
        <f>VLOOKUP(P87,Data!$D$2:$E$144,2,FALSE)</f>
        <v>33140000</v>
      </c>
    </row>
    <row r="88" spans="1:25" x14ac:dyDescent="0.2">
      <c r="A88" s="531" t="s">
        <v>2443</v>
      </c>
      <c r="B88" s="533" t="s">
        <v>1402</v>
      </c>
      <c r="C88" s="531" t="s">
        <v>2601</v>
      </c>
      <c r="D88" s="532">
        <v>0</v>
      </c>
      <c r="E88" s="532" t="s">
        <v>2336</v>
      </c>
      <c r="F88" s="7" t="s">
        <v>495</v>
      </c>
      <c r="G88" s="8" t="s">
        <v>1402</v>
      </c>
      <c r="H88" s="16">
        <v>-257.02</v>
      </c>
      <c r="I88" s="16">
        <v>0</v>
      </c>
      <c r="J88" s="16">
        <v>0</v>
      </c>
      <c r="O88" s="65" t="s">
        <v>276</v>
      </c>
      <c r="P88" s="65" t="s">
        <v>311</v>
      </c>
      <c r="Q88" s="3">
        <f>VLOOKUP(P88,Data!$D$2:$E$144,2,FALSE)</f>
        <v>66000000</v>
      </c>
    </row>
    <row r="89" spans="1:25" x14ac:dyDescent="0.2">
      <c r="B89" s="8" t="s">
        <v>1403</v>
      </c>
      <c r="D89" s="16"/>
      <c r="E89" s="56"/>
      <c r="F89" s="7" t="s">
        <v>496</v>
      </c>
      <c r="G89" s="8" t="s">
        <v>1403</v>
      </c>
      <c r="H89" s="16">
        <v>-76.31</v>
      </c>
      <c r="I89" s="16">
        <v>0</v>
      </c>
      <c r="J89" s="16">
        <v>0</v>
      </c>
      <c r="O89" s="65"/>
      <c r="P89" s="65"/>
      <c r="Q89" s="3" t="e">
        <f>VLOOKUP(P89,Data!$D$2:$E$144,2,FALSE)</f>
        <v>#N/A</v>
      </c>
    </row>
    <row r="90" spans="1:25" x14ac:dyDescent="0.2">
      <c r="B90" s="8" t="s">
        <v>1404</v>
      </c>
      <c r="D90" s="16"/>
      <c r="E90" s="56"/>
      <c r="F90" s="7" t="s">
        <v>497</v>
      </c>
      <c r="G90" s="8" t="s">
        <v>1404</v>
      </c>
      <c r="H90" s="16">
        <v>-1231.5</v>
      </c>
      <c r="I90" s="16">
        <v>0</v>
      </c>
      <c r="J90" s="16">
        <v>0</v>
      </c>
      <c r="O90" s="65"/>
      <c r="P90" s="65"/>
      <c r="Q90" s="3" t="e">
        <f>VLOOKUP(P90,Data!$D$2:$E$144,2,FALSE)</f>
        <v>#N/A</v>
      </c>
    </row>
    <row r="91" spans="1:25" x14ac:dyDescent="0.2">
      <c r="A91" s="2147" t="s">
        <v>2835</v>
      </c>
      <c r="B91" s="2148" t="s">
        <v>1405</v>
      </c>
      <c r="C91" s="2147" t="s">
        <v>3186</v>
      </c>
      <c r="D91" s="1090">
        <v>0</v>
      </c>
      <c r="E91" s="1090" t="s">
        <v>2331</v>
      </c>
      <c r="F91" s="7" t="s">
        <v>498</v>
      </c>
      <c r="G91" s="8" t="s">
        <v>1405</v>
      </c>
      <c r="H91" s="16">
        <v>-1463.81</v>
      </c>
      <c r="I91" s="16">
        <v>0</v>
      </c>
      <c r="J91" s="16">
        <v>-585</v>
      </c>
      <c r="O91" s="65"/>
      <c r="P91" s="65"/>
      <c r="Q91" s="3" t="e">
        <f>VLOOKUP(P91,Data!$D$2:$E$144,2,FALSE)</f>
        <v>#N/A</v>
      </c>
    </row>
    <row r="92" spans="1:25" s="426" customFormat="1" x14ac:dyDescent="0.2">
      <c r="B92" s="256"/>
      <c r="D92" s="423">
        <f>SUM(D93:D95)</f>
        <v>3186.92</v>
      </c>
      <c r="E92" s="423"/>
      <c r="F92" s="255" t="s">
        <v>499</v>
      </c>
      <c r="G92" s="256" t="s">
        <v>1406</v>
      </c>
      <c r="H92" s="423">
        <v>-2742.43</v>
      </c>
      <c r="I92" s="423">
        <v>-323.5</v>
      </c>
      <c r="J92" s="423">
        <v>-3840.67</v>
      </c>
      <c r="Q92" s="426" t="e">
        <f>VLOOKUP(P92,Data!$D$2:$E$144,2,FALSE)</f>
        <v>#N/A</v>
      </c>
      <c r="Y92" s="258"/>
    </row>
    <row r="93" spans="1:25" s="624" customFormat="1" ht="25.5" x14ac:dyDescent="0.2">
      <c r="A93" s="1094" t="s">
        <v>2485</v>
      </c>
      <c r="B93" s="1092" t="s">
        <v>2639</v>
      </c>
      <c r="C93" s="1094" t="s">
        <v>2649</v>
      </c>
      <c r="D93" s="1090"/>
      <c r="E93" s="1090" t="s">
        <v>2336</v>
      </c>
      <c r="F93" s="625" t="s">
        <v>499</v>
      </c>
      <c r="G93" s="626" t="s">
        <v>1406</v>
      </c>
      <c r="H93" s="1090"/>
      <c r="I93" s="1090"/>
      <c r="J93" s="1090"/>
      <c r="O93" s="624" t="s">
        <v>2379</v>
      </c>
      <c r="P93" s="624" t="s">
        <v>343</v>
      </c>
      <c r="Q93" s="624">
        <f>VLOOKUP(P93,Data!$D$2:$E$144,2,FALSE)</f>
        <v>18100000</v>
      </c>
      <c r="Y93" s="627"/>
    </row>
    <row r="94" spans="1:25" s="628" customFormat="1" x14ac:dyDescent="0.2">
      <c r="A94" s="633" t="s">
        <v>2372</v>
      </c>
      <c r="B94" s="635" t="s">
        <v>2640</v>
      </c>
      <c r="C94" s="633" t="s">
        <v>2638</v>
      </c>
      <c r="D94" s="634">
        <v>1437.92</v>
      </c>
      <c r="E94" s="634" t="s">
        <v>2331</v>
      </c>
      <c r="F94" s="630" t="s">
        <v>499</v>
      </c>
      <c r="G94" s="631" t="s">
        <v>1406</v>
      </c>
      <c r="H94" s="1090"/>
      <c r="I94" s="1090"/>
      <c r="J94" s="1090"/>
      <c r="O94" s="628" t="s">
        <v>2379</v>
      </c>
      <c r="P94" s="628" t="s">
        <v>339</v>
      </c>
      <c r="Q94" s="628">
        <f>VLOOKUP(P94,Data!$D$2:$E$144,2,FALSE)</f>
        <v>18800000</v>
      </c>
      <c r="Y94" s="632"/>
    </row>
    <row r="95" spans="1:25" s="1353" customFormat="1" ht="25.5" x14ac:dyDescent="0.2">
      <c r="A95" s="1366" t="s">
        <v>2835</v>
      </c>
      <c r="B95" s="1305" t="s">
        <v>2921</v>
      </c>
      <c r="C95" s="1366" t="s">
        <v>2920</v>
      </c>
      <c r="D95" s="1090">
        <v>1749</v>
      </c>
      <c r="E95" s="1090" t="s">
        <v>2336</v>
      </c>
      <c r="F95" s="1354" t="s">
        <v>499</v>
      </c>
      <c r="G95" s="1355" t="s">
        <v>1406</v>
      </c>
      <c r="H95" s="1090"/>
      <c r="I95" s="1090"/>
      <c r="J95" s="1090"/>
      <c r="O95" s="1353" t="s">
        <v>2379</v>
      </c>
      <c r="P95" s="1353" t="s">
        <v>343</v>
      </c>
      <c r="Q95" s="1353">
        <f>VLOOKUP(P95,Data!$D$2:$E$144,2,FALSE)</f>
        <v>18100000</v>
      </c>
      <c r="Y95" s="1356"/>
    </row>
    <row r="96" spans="1:25" x14ac:dyDescent="0.2">
      <c r="B96" s="8" t="s">
        <v>1407</v>
      </c>
      <c r="D96" s="16"/>
      <c r="E96" s="56"/>
      <c r="F96" s="7" t="s">
        <v>500</v>
      </c>
      <c r="G96" s="8" t="s">
        <v>1407</v>
      </c>
      <c r="H96" s="16">
        <v>-41500.01</v>
      </c>
      <c r="I96" s="16">
        <v>-8053.2</v>
      </c>
      <c r="J96" s="16">
        <v>-413.35</v>
      </c>
      <c r="O96" s="65"/>
      <c r="P96" s="65"/>
      <c r="Q96" s="3" t="e">
        <f>VLOOKUP(P96,Data!$D$2:$E$144,2,FALSE)</f>
        <v>#N/A</v>
      </c>
    </row>
    <row r="97" spans="1:25" ht="25.5" x14ac:dyDescent="0.2">
      <c r="A97" s="636" t="s">
        <v>2372</v>
      </c>
      <c r="B97" s="638" t="s">
        <v>1408</v>
      </c>
      <c r="C97" s="636" t="s">
        <v>2641</v>
      </c>
      <c r="D97" s="637">
        <v>0</v>
      </c>
      <c r="E97" s="637" t="s">
        <v>2331</v>
      </c>
      <c r="F97" s="7" t="s">
        <v>501</v>
      </c>
      <c r="G97" s="8" t="s">
        <v>1408</v>
      </c>
      <c r="H97" s="16">
        <v>-363.66</v>
      </c>
      <c r="I97" s="16">
        <v>0</v>
      </c>
      <c r="J97" s="16">
        <v>0</v>
      </c>
      <c r="O97" s="65" t="s">
        <v>287</v>
      </c>
      <c r="P97" s="65" t="s">
        <v>417</v>
      </c>
      <c r="Q97" s="3">
        <f>VLOOKUP(P97,Data!$D$2:$E$144,2,FALSE)</f>
        <v>43800000</v>
      </c>
    </row>
    <row r="98" spans="1:25" s="1378" customFormat="1" x14ac:dyDescent="0.2">
      <c r="B98" s="1377"/>
      <c r="D98" s="1381">
        <f>SUM(D99:D100)</f>
        <v>1344.17</v>
      </c>
      <c r="E98" s="1381"/>
      <c r="F98" s="1376" t="s">
        <v>502</v>
      </c>
      <c r="G98" s="1377" t="s">
        <v>1409</v>
      </c>
      <c r="H98" s="1381">
        <v>-1068.42</v>
      </c>
      <c r="I98" s="1381">
        <v>-939.21</v>
      </c>
      <c r="J98" s="1381">
        <v>-1343.69</v>
      </c>
      <c r="Q98" s="1378" t="e">
        <f>VLOOKUP(P98,Data!$D$2:$E$144,2,FALSE)</f>
        <v>#N/A</v>
      </c>
      <c r="Y98" s="1380"/>
    </row>
    <row r="99" spans="1:25" s="1373" customFormat="1" x14ac:dyDescent="0.2">
      <c r="A99" s="1382" t="s">
        <v>2372</v>
      </c>
      <c r="B99" s="1305" t="s">
        <v>2926</v>
      </c>
      <c r="C99" s="1382" t="s">
        <v>2642</v>
      </c>
      <c r="D99" s="1090">
        <v>262.17</v>
      </c>
      <c r="E99" s="1090" t="s">
        <v>2336</v>
      </c>
      <c r="F99" s="1374" t="s">
        <v>502</v>
      </c>
      <c r="G99" s="1375" t="s">
        <v>1409</v>
      </c>
      <c r="H99" s="1090"/>
      <c r="I99" s="1090"/>
      <c r="J99" s="1090"/>
      <c r="O99" s="1373" t="s">
        <v>277</v>
      </c>
      <c r="P99" s="1373" t="s">
        <v>323</v>
      </c>
      <c r="Q99" s="1373">
        <f>VLOOKUP(P99,Data!$D$2:$E$144,2,FALSE)</f>
        <v>41110000</v>
      </c>
      <c r="Y99" s="1379"/>
    </row>
    <row r="100" spans="1:25" x14ac:dyDescent="0.2">
      <c r="A100" s="1384" t="s">
        <v>2835</v>
      </c>
      <c r="B100" s="1305" t="s">
        <v>2927</v>
      </c>
      <c r="C100" s="1384" t="s">
        <v>2928</v>
      </c>
      <c r="D100" s="1090">
        <v>1082</v>
      </c>
      <c r="E100" s="1090" t="s">
        <v>2336</v>
      </c>
      <c r="F100" s="7" t="s">
        <v>502</v>
      </c>
      <c r="G100" s="8" t="s">
        <v>1409</v>
      </c>
      <c r="H100" s="1090"/>
      <c r="I100" s="1090"/>
      <c r="J100" s="1090"/>
      <c r="O100" s="65" t="s">
        <v>277</v>
      </c>
      <c r="P100" s="65" t="s">
        <v>324</v>
      </c>
      <c r="Q100" s="3">
        <f>VLOOKUP(P100,Data!$D$2:$E$144,2,FALSE)</f>
        <v>15000000</v>
      </c>
    </row>
    <row r="101" spans="1:25" x14ac:dyDescent="0.2">
      <c r="A101" s="1387" t="s">
        <v>2835</v>
      </c>
      <c r="B101" s="1388" t="s">
        <v>1410</v>
      </c>
      <c r="C101" s="1387" t="s">
        <v>2930</v>
      </c>
      <c r="D101" s="1090"/>
      <c r="E101" s="1090" t="s">
        <v>2331</v>
      </c>
      <c r="F101" s="7" t="s">
        <v>503</v>
      </c>
      <c r="G101" s="8" t="s">
        <v>1410</v>
      </c>
      <c r="H101" s="16">
        <v>-46.3</v>
      </c>
      <c r="I101" s="16">
        <v>0</v>
      </c>
      <c r="J101" s="16">
        <v>0</v>
      </c>
      <c r="O101" s="65"/>
      <c r="P101" s="65"/>
      <c r="Q101" s="3" t="e">
        <f>VLOOKUP(P101,Data!$D$2:$E$144,2,FALSE)</f>
        <v>#N/A</v>
      </c>
    </row>
    <row r="102" spans="1:25" ht="25.5" x14ac:dyDescent="0.2">
      <c r="A102" s="1398" t="s">
        <v>2832</v>
      </c>
      <c r="B102" s="1399" t="s">
        <v>1411</v>
      </c>
      <c r="C102" s="1398" t="s">
        <v>2931</v>
      </c>
      <c r="D102" s="1090">
        <v>123</v>
      </c>
      <c r="E102" s="1090" t="s">
        <v>2336</v>
      </c>
      <c r="F102" s="7" t="s">
        <v>504</v>
      </c>
      <c r="G102" s="8" t="s">
        <v>1411</v>
      </c>
      <c r="H102" s="16">
        <v>0</v>
      </c>
      <c r="I102" s="16">
        <v>-123.4</v>
      </c>
      <c r="J102" s="16">
        <v>-123.4</v>
      </c>
      <c r="O102" s="65" t="s">
        <v>287</v>
      </c>
      <c r="P102" s="65" t="s">
        <v>416</v>
      </c>
      <c r="Q102" s="3">
        <f>VLOOKUP(P102,Data!$D$2:$E$144,2,FALSE)</f>
        <v>50117000</v>
      </c>
    </row>
    <row r="103" spans="1:25" s="1394" customFormat="1" x14ac:dyDescent="0.2">
      <c r="B103" s="1393"/>
      <c r="D103" s="1397">
        <f>SUM(D104:D105)</f>
        <v>912</v>
      </c>
      <c r="E103" s="1397"/>
      <c r="F103" s="1392" t="s">
        <v>505</v>
      </c>
      <c r="G103" s="1393" t="s">
        <v>1412</v>
      </c>
      <c r="H103" s="1397">
        <v>-2931.68</v>
      </c>
      <c r="I103" s="1397">
        <v>-5191.7700000000004</v>
      </c>
      <c r="J103" s="1397">
        <v>-869.63</v>
      </c>
      <c r="Q103" s="1394" t="e">
        <f>VLOOKUP(P103,Data!$D$2:$E$144,2,FALSE)</f>
        <v>#N/A</v>
      </c>
      <c r="Y103" s="1396"/>
    </row>
    <row r="104" spans="1:25" s="1389" customFormat="1" x14ac:dyDescent="0.2">
      <c r="A104" s="1389" t="s">
        <v>2345</v>
      </c>
      <c r="B104" s="1401" t="s">
        <v>2933</v>
      </c>
      <c r="C104" s="1398" t="s">
        <v>2441</v>
      </c>
      <c r="D104" s="1090">
        <v>420</v>
      </c>
      <c r="E104" s="1090" t="s">
        <v>2336</v>
      </c>
      <c r="F104" s="1390" t="s">
        <v>505</v>
      </c>
      <c r="G104" s="1391" t="s">
        <v>1412</v>
      </c>
      <c r="H104" s="1090"/>
      <c r="I104" s="1090"/>
      <c r="J104" s="1090"/>
      <c r="O104" s="1389" t="s">
        <v>427</v>
      </c>
      <c r="P104" s="1389" t="s">
        <v>371</v>
      </c>
      <c r="Q104" s="1389">
        <f>VLOOKUP(P104,Data!$D$2:$E$144,2,FALSE)</f>
        <v>72610000</v>
      </c>
      <c r="Y104" s="1395"/>
    </row>
    <row r="105" spans="1:25" ht="25.5" x14ac:dyDescent="0.2">
      <c r="A105" s="1400" t="s">
        <v>2832</v>
      </c>
      <c r="B105" s="1367" t="s">
        <v>2934</v>
      </c>
      <c r="C105" s="1400" t="s">
        <v>2932</v>
      </c>
      <c r="D105" s="1383">
        <v>492</v>
      </c>
      <c r="E105" s="1383" t="s">
        <v>2336</v>
      </c>
      <c r="F105" s="7" t="s">
        <v>505</v>
      </c>
      <c r="G105" s="8" t="s">
        <v>1412</v>
      </c>
      <c r="H105" s="1090"/>
      <c r="I105" s="1090"/>
      <c r="J105" s="1090"/>
      <c r="O105" s="65" t="s">
        <v>287</v>
      </c>
      <c r="P105" s="65" t="s">
        <v>413</v>
      </c>
      <c r="Q105" s="3">
        <f>VLOOKUP(P105,Data!$D$2:$E$144,2,FALSE)</f>
        <v>50110000</v>
      </c>
    </row>
    <row r="106" spans="1:25" x14ac:dyDescent="0.2">
      <c r="B106" s="8" t="s">
        <v>1413</v>
      </c>
      <c r="D106" s="16"/>
      <c r="E106" s="56"/>
      <c r="F106" s="7" t="s">
        <v>506</v>
      </c>
      <c r="G106" s="8" t="s">
        <v>1413</v>
      </c>
      <c r="H106" s="16">
        <v>-11595</v>
      </c>
      <c r="I106" s="16">
        <v>-3203</v>
      </c>
      <c r="J106" s="16">
        <v>-12613</v>
      </c>
      <c r="O106" s="65"/>
      <c r="P106" s="65"/>
      <c r="Q106" s="3" t="e">
        <f>VLOOKUP(P106,Data!$D$2:$E$144,2,FALSE)</f>
        <v>#N/A</v>
      </c>
    </row>
    <row r="107" spans="1:25" x14ac:dyDescent="0.2">
      <c r="B107" s="8" t="s">
        <v>1414</v>
      </c>
      <c r="D107" s="16"/>
      <c r="E107" s="56"/>
      <c r="F107" s="7" t="s">
        <v>507</v>
      </c>
      <c r="G107" s="8" t="s">
        <v>1414</v>
      </c>
      <c r="H107" s="16">
        <v>-79.92</v>
      </c>
      <c r="I107" s="16">
        <v>-183.52</v>
      </c>
      <c r="J107" s="16">
        <v>0</v>
      </c>
      <c r="O107" s="65"/>
      <c r="P107" s="65"/>
      <c r="Q107" s="3" t="e">
        <f>VLOOKUP(P107,Data!$D$2:$E$144,2,FALSE)</f>
        <v>#N/A</v>
      </c>
    </row>
    <row r="108" spans="1:25" ht="25.5" x14ac:dyDescent="0.2">
      <c r="A108" s="317" t="s">
        <v>2524</v>
      </c>
      <c r="B108" s="319" t="s">
        <v>1415</v>
      </c>
      <c r="C108" s="317" t="s">
        <v>2540</v>
      </c>
      <c r="D108" s="318">
        <v>80</v>
      </c>
      <c r="E108" s="318" t="s">
        <v>2336</v>
      </c>
      <c r="F108" s="7" t="s">
        <v>508</v>
      </c>
      <c r="G108" s="8" t="s">
        <v>1415</v>
      </c>
      <c r="H108" s="16">
        <v>-180</v>
      </c>
      <c r="I108" s="16">
        <v>-700</v>
      </c>
      <c r="J108" s="16">
        <v>-80</v>
      </c>
      <c r="O108" s="65" t="s">
        <v>276</v>
      </c>
      <c r="P108" s="65" t="s">
        <v>312</v>
      </c>
      <c r="Q108" s="3">
        <f>VLOOKUP(P108,Data!$D$2:$E$144,2,FALSE)</f>
        <v>79540000</v>
      </c>
    </row>
    <row r="109" spans="1:25" ht="25.5" x14ac:dyDescent="0.2">
      <c r="A109" s="639" t="s">
        <v>2372</v>
      </c>
      <c r="B109" s="641" t="s">
        <v>1416</v>
      </c>
      <c r="C109" s="639" t="s">
        <v>2643</v>
      </c>
      <c r="D109" s="640">
        <v>29800</v>
      </c>
      <c r="E109" s="640" t="s">
        <v>2336</v>
      </c>
      <c r="F109" s="7" t="s">
        <v>509</v>
      </c>
      <c r="G109" s="8" t="s">
        <v>1416</v>
      </c>
      <c r="H109" s="16">
        <v>-23800</v>
      </c>
      <c r="I109" s="16">
        <v>-33835</v>
      </c>
      <c r="J109" s="16">
        <v>-29800</v>
      </c>
      <c r="O109" s="65" t="s">
        <v>276</v>
      </c>
      <c r="P109" s="65" t="s">
        <v>309</v>
      </c>
      <c r="Q109" s="3">
        <f>VLOOKUP(P109,Data!$D$2:$E$144,2,FALSE)</f>
        <v>80500000</v>
      </c>
    </row>
    <row r="110" spans="1:25" x14ac:dyDescent="0.2">
      <c r="A110" s="643" t="s">
        <v>2372</v>
      </c>
      <c r="B110" s="645" t="s">
        <v>1417</v>
      </c>
      <c r="C110" s="643" t="s">
        <v>2644</v>
      </c>
      <c r="D110" s="644">
        <v>0</v>
      </c>
      <c r="E110" s="644" t="s">
        <v>2336</v>
      </c>
      <c r="F110" s="7" t="s">
        <v>510</v>
      </c>
      <c r="G110" s="8" t="s">
        <v>1417</v>
      </c>
      <c r="H110" s="16">
        <v>-63.52</v>
      </c>
      <c r="I110" s="16">
        <v>-178.67</v>
      </c>
      <c r="J110" s="16">
        <v>0</v>
      </c>
      <c r="O110" s="642" t="s">
        <v>276</v>
      </c>
      <c r="P110" s="642" t="s">
        <v>309</v>
      </c>
      <c r="Q110" s="3">
        <f>VLOOKUP(P110,Data!$D$2:$E$144,2,FALSE)</f>
        <v>80500000</v>
      </c>
    </row>
    <row r="111" spans="1:25" x14ac:dyDescent="0.2">
      <c r="A111" s="1410" t="s">
        <v>2835</v>
      </c>
      <c r="B111" s="1411" t="s">
        <v>1418</v>
      </c>
      <c r="C111" s="1410" t="s">
        <v>2939</v>
      </c>
      <c r="D111" s="1090">
        <v>309</v>
      </c>
      <c r="E111" s="1090" t="s">
        <v>2336</v>
      </c>
      <c r="F111" s="7" t="s">
        <v>511</v>
      </c>
      <c r="G111" s="8" t="s">
        <v>1418</v>
      </c>
      <c r="H111" s="16">
        <v>0</v>
      </c>
      <c r="I111" s="16">
        <v>0</v>
      </c>
      <c r="J111" s="16">
        <v>-308.60000000000002</v>
      </c>
      <c r="O111" s="65" t="s">
        <v>2503</v>
      </c>
      <c r="P111" s="65" t="s">
        <v>395</v>
      </c>
      <c r="Q111" s="3">
        <f>VLOOKUP(P111,Data!$D$2:$E$144,2,FALSE)</f>
        <v>35110000</v>
      </c>
    </row>
    <row r="112" spans="1:25" ht="15" x14ac:dyDescent="0.25">
      <c r="A112" s="1418" t="s">
        <v>2832</v>
      </c>
      <c r="B112" s="1420" t="s">
        <v>1419</v>
      </c>
      <c r="C112" s="278"/>
      <c r="D112" s="1090">
        <v>0</v>
      </c>
      <c r="E112" s="1090" t="s">
        <v>2331</v>
      </c>
      <c r="F112" s="7" t="s">
        <v>512</v>
      </c>
      <c r="G112" s="8" t="s">
        <v>1419</v>
      </c>
      <c r="H112" s="16">
        <v>-5609.24</v>
      </c>
      <c r="I112" s="16">
        <v>0</v>
      </c>
      <c r="J112" s="16">
        <v>0</v>
      </c>
      <c r="O112" s="65"/>
      <c r="P112" s="65"/>
      <c r="Q112" s="3" t="e">
        <f>VLOOKUP(P112,Data!$D$2:$E$144,2,FALSE)</f>
        <v>#N/A</v>
      </c>
    </row>
    <row r="113" spans="1:25" x14ac:dyDescent="0.2">
      <c r="A113" s="95" t="s">
        <v>2345</v>
      </c>
      <c r="B113" s="8" t="s">
        <v>1420</v>
      </c>
      <c r="C113" s="14" t="s">
        <v>2393</v>
      </c>
      <c r="D113" s="96">
        <v>99</v>
      </c>
      <c r="E113" s="96" t="s">
        <v>2336</v>
      </c>
      <c r="F113" s="7" t="s">
        <v>513</v>
      </c>
      <c r="G113" s="8" t="s">
        <v>1420</v>
      </c>
      <c r="H113" s="16">
        <v>-816</v>
      </c>
      <c r="I113" s="16">
        <v>-1055</v>
      </c>
      <c r="J113" s="16">
        <v>-1055</v>
      </c>
      <c r="O113" s="65" t="s">
        <v>427</v>
      </c>
      <c r="P113" s="65" t="s">
        <v>380</v>
      </c>
      <c r="Q113" s="3">
        <f>VLOOKUP(P113,Data!$D$2:$E$144,2,FALSE)</f>
        <v>48100000</v>
      </c>
    </row>
    <row r="114" spans="1:25" s="1427" customFormat="1" x14ac:dyDescent="0.2">
      <c r="B114" s="1426"/>
      <c r="C114" s="68"/>
      <c r="D114" s="1430">
        <f>SUM(D115:D116)</f>
        <v>2665.57</v>
      </c>
      <c r="E114" s="1430"/>
      <c r="F114" s="1425" t="s">
        <v>514</v>
      </c>
      <c r="G114" s="1426" t="s">
        <v>1421</v>
      </c>
      <c r="H114" s="1430">
        <v>-4466.2299999999996</v>
      </c>
      <c r="I114" s="1430">
        <v>-2960.78</v>
      </c>
      <c r="J114" s="1430">
        <v>-2665.07</v>
      </c>
      <c r="Q114" s="1427" t="e">
        <f>VLOOKUP(P114,Data!$D$2:$E$144,2,FALSE)</f>
        <v>#N/A</v>
      </c>
      <c r="Y114" s="1429"/>
    </row>
    <row r="115" spans="1:25" s="1422" customFormat="1" x14ac:dyDescent="0.2">
      <c r="A115" s="1431" t="s">
        <v>2372</v>
      </c>
      <c r="B115" s="1432" t="s">
        <v>2944</v>
      </c>
      <c r="C115" s="14" t="s">
        <v>2650</v>
      </c>
      <c r="D115" s="1090">
        <v>539.57000000000005</v>
      </c>
      <c r="E115" s="1090" t="s">
        <v>2336</v>
      </c>
      <c r="F115" s="1423" t="s">
        <v>514</v>
      </c>
      <c r="G115" s="1424" t="s">
        <v>1421</v>
      </c>
      <c r="H115" s="1090"/>
      <c r="I115" s="1090"/>
      <c r="J115" s="1090"/>
      <c r="O115" s="1422" t="s">
        <v>277</v>
      </c>
      <c r="P115" s="1422" t="s">
        <v>324</v>
      </c>
      <c r="Q115" s="1422">
        <f>VLOOKUP(P115,Data!$D$2:$E$144,2,FALSE)</f>
        <v>15000000</v>
      </c>
      <c r="Y115" s="1428"/>
    </row>
    <row r="116" spans="1:25" x14ac:dyDescent="0.2">
      <c r="A116" s="1433" t="s">
        <v>2835</v>
      </c>
      <c r="B116" s="1432" t="s">
        <v>2945</v>
      </c>
      <c r="C116" s="14" t="s">
        <v>2943</v>
      </c>
      <c r="D116" s="1090">
        <v>2126</v>
      </c>
      <c r="E116" s="1090" t="s">
        <v>2336</v>
      </c>
      <c r="F116" s="7" t="s">
        <v>514</v>
      </c>
      <c r="G116" s="8" t="s">
        <v>1421</v>
      </c>
      <c r="H116" s="1090"/>
      <c r="I116" s="1090"/>
      <c r="J116" s="1090"/>
      <c r="O116" s="65" t="s">
        <v>277</v>
      </c>
      <c r="P116" s="65" t="s">
        <v>324</v>
      </c>
      <c r="Q116" s="3">
        <f>VLOOKUP(P116,Data!$D$2:$E$144,2,FALSE)</f>
        <v>15000000</v>
      </c>
    </row>
    <row r="117" spans="1:25" x14ac:dyDescent="0.2">
      <c r="A117" s="1437" t="s">
        <v>2832</v>
      </c>
      <c r="B117" s="1438" t="s">
        <v>1422</v>
      </c>
      <c r="C117" s="1437" t="s">
        <v>2859</v>
      </c>
      <c r="D117" s="1090">
        <v>0</v>
      </c>
      <c r="E117" s="1090" t="s">
        <v>2331</v>
      </c>
      <c r="F117" s="7" t="s">
        <v>515</v>
      </c>
      <c r="G117" s="8" t="s">
        <v>1422</v>
      </c>
      <c r="H117" s="16">
        <v>-4454.97</v>
      </c>
      <c r="I117" s="16">
        <v>-7456.13</v>
      </c>
      <c r="J117" s="16">
        <v>-1772.19</v>
      </c>
      <c r="O117" s="65"/>
      <c r="P117" s="65"/>
      <c r="Q117" s="3" t="e">
        <f>VLOOKUP(P117,Data!$D$2:$E$144,2,FALSE)</f>
        <v>#N/A</v>
      </c>
    </row>
    <row r="118" spans="1:25" ht="25.5" x14ac:dyDescent="0.2">
      <c r="A118" s="1453" t="s">
        <v>2832</v>
      </c>
      <c r="B118" s="1454" t="s">
        <v>1423</v>
      </c>
      <c r="C118" s="1453" t="s">
        <v>2952</v>
      </c>
      <c r="D118" s="1090">
        <v>125</v>
      </c>
      <c r="E118" s="1090" t="s">
        <v>2336</v>
      </c>
      <c r="F118" s="7" t="s">
        <v>516</v>
      </c>
      <c r="G118" s="8" t="s">
        <v>1423</v>
      </c>
      <c r="H118" s="16">
        <v>-125</v>
      </c>
      <c r="I118" s="16">
        <v>-125</v>
      </c>
      <c r="J118" s="16">
        <v>-125</v>
      </c>
      <c r="O118" s="65" t="s">
        <v>287</v>
      </c>
      <c r="P118" s="65" t="s">
        <v>416</v>
      </c>
      <c r="Q118" s="3">
        <f>VLOOKUP(P118,Data!$D$2:$E$144,2,FALSE)</f>
        <v>50117000</v>
      </c>
    </row>
    <row r="119" spans="1:25" x14ac:dyDescent="0.2">
      <c r="B119" s="8" t="s">
        <v>1424</v>
      </c>
      <c r="D119" s="16"/>
      <c r="E119" s="56"/>
      <c r="F119" s="7" t="s">
        <v>517</v>
      </c>
      <c r="G119" s="8" t="s">
        <v>1424</v>
      </c>
      <c r="H119" s="16">
        <v>-112</v>
      </c>
      <c r="I119" s="16">
        <v>0</v>
      </c>
      <c r="J119" s="16">
        <v>-118</v>
      </c>
      <c r="O119" s="65"/>
      <c r="P119" s="65"/>
      <c r="Q119" s="3" t="e">
        <f>VLOOKUP(P119,Data!$D$2:$E$144,2,FALSE)</f>
        <v>#N/A</v>
      </c>
    </row>
    <row r="120" spans="1:25" ht="25.5" x14ac:dyDescent="0.2">
      <c r="A120" s="1456" t="s">
        <v>2832</v>
      </c>
      <c r="B120" s="1457" t="s">
        <v>1425</v>
      </c>
      <c r="C120" s="46" t="s">
        <v>2953</v>
      </c>
      <c r="D120" s="1090">
        <v>9935</v>
      </c>
      <c r="E120" s="1090" t="s">
        <v>2336</v>
      </c>
      <c r="F120" s="7" t="s">
        <v>518</v>
      </c>
      <c r="G120" s="8" t="s">
        <v>1425</v>
      </c>
      <c r="H120" s="16">
        <v>-3103.59</v>
      </c>
      <c r="I120" s="16">
        <v>-11838.45</v>
      </c>
      <c r="J120" s="16">
        <v>-10001.07</v>
      </c>
      <c r="O120" s="65" t="s">
        <v>287</v>
      </c>
      <c r="P120" s="1455" t="s">
        <v>416</v>
      </c>
      <c r="Q120" s="3">
        <f>VLOOKUP(P120,Data!$D$2:$E$144,2,FALSE)</f>
        <v>50117000</v>
      </c>
    </row>
    <row r="121" spans="1:25" x14ac:dyDescent="0.2">
      <c r="A121" s="647" t="s">
        <v>2372</v>
      </c>
      <c r="B121" s="649" t="s">
        <v>1426</v>
      </c>
      <c r="C121" s="647" t="s">
        <v>2651</v>
      </c>
      <c r="D121" s="648">
        <v>0</v>
      </c>
      <c r="E121" s="648" t="s">
        <v>2336</v>
      </c>
      <c r="F121" s="7" t="s">
        <v>519</v>
      </c>
      <c r="G121" s="8" t="s">
        <v>1426</v>
      </c>
      <c r="H121" s="16">
        <v>-3630</v>
      </c>
      <c r="I121" s="16">
        <v>-2215</v>
      </c>
      <c r="J121" s="16">
        <v>0</v>
      </c>
      <c r="O121" s="646" t="s">
        <v>276</v>
      </c>
      <c r="P121" s="646" t="s">
        <v>309</v>
      </c>
      <c r="Q121" s="3">
        <f>VLOOKUP(P121,Data!$D$2:$E$144,2,FALSE)</f>
        <v>80500000</v>
      </c>
    </row>
    <row r="122" spans="1:25" x14ac:dyDescent="0.2">
      <c r="A122" s="3" t="s">
        <v>2346</v>
      </c>
      <c r="B122" s="8" t="s">
        <v>1427</v>
      </c>
      <c r="C122" s="3" t="s">
        <v>2355</v>
      </c>
      <c r="D122" s="16">
        <v>1598</v>
      </c>
      <c r="E122" s="56" t="s">
        <v>2336</v>
      </c>
      <c r="F122" s="7" t="s">
        <v>520</v>
      </c>
      <c r="G122" s="8" t="s">
        <v>1427</v>
      </c>
      <c r="H122" s="16">
        <v>0</v>
      </c>
      <c r="I122" s="16">
        <v>-944.31</v>
      </c>
      <c r="J122" s="16">
        <v>-1597.81</v>
      </c>
      <c r="O122" s="65" t="s">
        <v>276</v>
      </c>
      <c r="P122" s="65" t="s">
        <v>314</v>
      </c>
      <c r="Q122" s="3">
        <f>VLOOKUP(P122,Data!$D$2:$E$144,2,FALSE)</f>
        <v>66520000</v>
      </c>
    </row>
    <row r="123" spans="1:25" s="1463" customFormat="1" x14ac:dyDescent="0.2">
      <c r="B123" s="1462"/>
      <c r="D123" s="1466">
        <f>SUM(D124:D125)</f>
        <v>1287</v>
      </c>
      <c r="E123" s="1466"/>
      <c r="F123" s="1461" t="s">
        <v>521</v>
      </c>
      <c r="G123" s="1462" t="s">
        <v>1428</v>
      </c>
      <c r="H123" s="1466">
        <v>-1066.71</v>
      </c>
      <c r="I123" s="1466">
        <v>-246.45</v>
      </c>
      <c r="J123" s="1466">
        <v>-984.19</v>
      </c>
      <c r="Q123" s="1463" t="e">
        <f>VLOOKUP(P123,Data!$D$2:$E$144,2,FALSE)</f>
        <v>#N/A</v>
      </c>
      <c r="Y123" s="1465"/>
    </row>
    <row r="124" spans="1:25" s="1458" customFormat="1" ht="25.5" x14ac:dyDescent="0.2">
      <c r="A124" s="1467" t="s">
        <v>2835</v>
      </c>
      <c r="B124" s="1432" t="s">
        <v>2955</v>
      </c>
      <c r="C124" s="1467" t="s">
        <v>2954</v>
      </c>
      <c r="D124" s="1090">
        <v>885</v>
      </c>
      <c r="E124" s="1090" t="s">
        <v>2336</v>
      </c>
      <c r="F124" s="1459" t="s">
        <v>521</v>
      </c>
      <c r="G124" s="1460" t="s">
        <v>1428</v>
      </c>
      <c r="H124" s="1090"/>
      <c r="I124" s="1090"/>
      <c r="J124" s="1090"/>
      <c r="O124" s="1458" t="s">
        <v>287</v>
      </c>
      <c r="P124" s="1458" t="s">
        <v>417</v>
      </c>
      <c r="Q124" s="1458">
        <f>VLOOKUP(P124,Data!$D$2:$E$144,2,FALSE)</f>
        <v>43800000</v>
      </c>
      <c r="Y124" s="1464"/>
    </row>
    <row r="125" spans="1:25" ht="25.5" x14ac:dyDescent="0.2">
      <c r="A125" s="1469" t="s">
        <v>2832</v>
      </c>
      <c r="B125" s="1432" t="s">
        <v>2956</v>
      </c>
      <c r="C125" s="1469" t="s">
        <v>2954</v>
      </c>
      <c r="D125" s="1090">
        <v>402</v>
      </c>
      <c r="E125" s="1090" t="s">
        <v>2336</v>
      </c>
      <c r="F125" s="7" t="s">
        <v>521</v>
      </c>
      <c r="G125" s="8" t="s">
        <v>1428</v>
      </c>
      <c r="H125" s="1090"/>
      <c r="I125" s="1090"/>
      <c r="J125" s="1090"/>
      <c r="O125" s="1468" t="s">
        <v>287</v>
      </c>
      <c r="P125" s="1468" t="s">
        <v>417</v>
      </c>
      <c r="Q125" s="3">
        <f>VLOOKUP(P125,Data!$D$2:$E$144,2,FALSE)</f>
        <v>43800000</v>
      </c>
    </row>
    <row r="126" spans="1:25" ht="25.5" x14ac:dyDescent="0.2">
      <c r="A126" s="1490" t="s">
        <v>2832</v>
      </c>
      <c r="B126" s="1491" t="s">
        <v>1429</v>
      </c>
      <c r="C126" s="46" t="s">
        <v>2964</v>
      </c>
      <c r="D126" s="1090">
        <v>9541</v>
      </c>
      <c r="E126" s="1090" t="s">
        <v>2336</v>
      </c>
      <c r="F126" s="7" t="s">
        <v>522</v>
      </c>
      <c r="G126" s="8" t="s">
        <v>1429</v>
      </c>
      <c r="H126" s="16">
        <v>-10152.19</v>
      </c>
      <c r="I126" s="16">
        <v>-10960.77</v>
      </c>
      <c r="J126" s="16">
        <v>-8629.93</v>
      </c>
      <c r="O126" s="65" t="s">
        <v>287</v>
      </c>
      <c r="P126" s="65" t="s">
        <v>412</v>
      </c>
      <c r="Q126" s="3">
        <f>VLOOKUP(P126,Data!$D$2:$E$144,2,FALSE)</f>
        <v>34300000</v>
      </c>
    </row>
    <row r="127" spans="1:25" ht="25.5" x14ac:dyDescent="0.2">
      <c r="A127" s="1841" t="s">
        <v>2835</v>
      </c>
      <c r="B127" s="1842" t="s">
        <v>1430</v>
      </c>
      <c r="C127" s="1841" t="s">
        <v>3089</v>
      </c>
      <c r="D127" s="1090">
        <v>6017</v>
      </c>
      <c r="E127" s="1090" t="s">
        <v>2336</v>
      </c>
      <c r="F127" s="7" t="s">
        <v>523</v>
      </c>
      <c r="G127" s="8" t="s">
        <v>1430</v>
      </c>
      <c r="H127" s="16">
        <v>-4653.8999999999996</v>
      </c>
      <c r="I127" s="16">
        <v>-9327.65</v>
      </c>
      <c r="J127" s="16">
        <v>-5081.62</v>
      </c>
      <c r="O127" s="65" t="s">
        <v>2379</v>
      </c>
      <c r="P127" s="65" t="s">
        <v>343</v>
      </c>
      <c r="Q127" s="3">
        <f>VLOOKUP(P127,Data!$D$2:$E$144,2,FALSE)</f>
        <v>18100000</v>
      </c>
    </row>
    <row r="128" spans="1:25" ht="25.5" x14ac:dyDescent="0.2">
      <c r="A128" s="395" t="s">
        <v>2524</v>
      </c>
      <c r="B128" s="397" t="s">
        <v>1431</v>
      </c>
      <c r="C128" s="14" t="s">
        <v>2560</v>
      </c>
      <c r="D128" s="396">
        <v>82393.399999999994</v>
      </c>
      <c r="E128" s="396" t="s">
        <v>2336</v>
      </c>
      <c r="F128" s="7" t="s">
        <v>524</v>
      </c>
      <c r="G128" s="8" t="s">
        <v>1431</v>
      </c>
      <c r="H128" s="16">
        <v>-89020.4</v>
      </c>
      <c r="I128" s="16">
        <v>-88274.4</v>
      </c>
      <c r="J128" s="16">
        <v>-82393.399999999994</v>
      </c>
      <c r="O128" s="65" t="s">
        <v>2503</v>
      </c>
      <c r="P128" s="65" t="s">
        <v>395</v>
      </c>
      <c r="Q128" s="3">
        <f>VLOOKUP(P128,Data!$D$2:$E$144,2,FALSE)</f>
        <v>35110000</v>
      </c>
    </row>
    <row r="129" spans="1:25" x14ac:dyDescent="0.2">
      <c r="A129" s="655" t="s">
        <v>2372</v>
      </c>
      <c r="B129" s="657" t="s">
        <v>1432</v>
      </c>
      <c r="C129" s="655" t="s">
        <v>2651</v>
      </c>
      <c r="D129" s="656">
        <v>0</v>
      </c>
      <c r="E129" s="656" t="s">
        <v>2336</v>
      </c>
      <c r="F129" s="7" t="s">
        <v>525</v>
      </c>
      <c r="G129" s="8" t="s">
        <v>1432</v>
      </c>
      <c r="H129" s="16">
        <v>0</v>
      </c>
      <c r="I129" s="16">
        <v>-27890</v>
      </c>
      <c r="J129" s="16">
        <v>0</v>
      </c>
      <c r="O129" s="650" t="s">
        <v>276</v>
      </c>
      <c r="P129" s="650" t="s">
        <v>309</v>
      </c>
      <c r="Q129" s="3">
        <f>VLOOKUP(P129,Data!$D$2:$E$144,2,FALSE)</f>
        <v>80500000</v>
      </c>
    </row>
    <row r="130" spans="1:25" s="426" customFormat="1" x14ac:dyDescent="0.2">
      <c r="B130" s="256"/>
      <c r="D130" s="423">
        <f>SUM(D131:D136)</f>
        <v>75640</v>
      </c>
      <c r="E130" s="423"/>
      <c r="F130" s="255" t="s">
        <v>526</v>
      </c>
      <c r="G130" s="256" t="s">
        <v>1433</v>
      </c>
      <c r="H130" s="423">
        <v>-96532.3</v>
      </c>
      <c r="I130" s="423">
        <v>-50049</v>
      </c>
      <c r="J130" s="423">
        <v>-85283.5</v>
      </c>
      <c r="Q130" s="426" t="e">
        <f>VLOOKUP(P130,Data!$D$2:$E$144,2,FALSE)</f>
        <v>#N/A</v>
      </c>
      <c r="Y130" s="258"/>
    </row>
    <row r="131" spans="1:25" s="650" customFormat="1" x14ac:dyDescent="0.2">
      <c r="A131" s="650" t="s">
        <v>2346</v>
      </c>
      <c r="B131" s="652" t="s">
        <v>2652</v>
      </c>
      <c r="C131" s="650" t="s">
        <v>2368</v>
      </c>
      <c r="D131" s="654">
        <v>0</v>
      </c>
      <c r="E131" s="654" t="s">
        <v>2336</v>
      </c>
      <c r="F131" s="651" t="s">
        <v>526</v>
      </c>
      <c r="G131" s="652" t="s">
        <v>1433</v>
      </c>
      <c r="H131" s="1090"/>
      <c r="I131" s="1090"/>
      <c r="J131" s="1090"/>
      <c r="O131" s="650" t="s">
        <v>276</v>
      </c>
      <c r="P131" s="650" t="s">
        <v>309</v>
      </c>
      <c r="Q131" s="650">
        <f>VLOOKUP(P131,Data!$D$2:$E$144,2,FALSE)</f>
        <v>80500000</v>
      </c>
      <c r="Y131" s="653"/>
    </row>
    <row r="132" spans="1:25" s="1061" customFormat="1" x14ac:dyDescent="0.2">
      <c r="A132" s="1065" t="s">
        <v>2372</v>
      </c>
      <c r="B132" s="1067" t="s">
        <v>2653</v>
      </c>
      <c r="C132" s="1065" t="s">
        <v>2654</v>
      </c>
      <c r="D132" s="658">
        <v>6000</v>
      </c>
      <c r="E132" s="1066" t="s">
        <v>2336</v>
      </c>
      <c r="F132" s="1062" t="s">
        <v>526</v>
      </c>
      <c r="G132" s="1063" t="s">
        <v>1433</v>
      </c>
      <c r="H132" s="1090"/>
      <c r="I132" s="1090"/>
      <c r="J132" s="1090"/>
      <c r="O132" s="1061" t="s">
        <v>276</v>
      </c>
      <c r="P132" s="1061" t="s">
        <v>309</v>
      </c>
      <c r="Q132" s="1061">
        <f>VLOOKUP(P132,Data!$D$2:$E$144,2,FALSE)</f>
        <v>80500000</v>
      </c>
      <c r="Y132" s="1064"/>
    </row>
    <row r="133" spans="1:25" s="1068" customFormat="1" x14ac:dyDescent="0.2">
      <c r="A133" s="1072" t="s">
        <v>2372</v>
      </c>
      <c r="B133" s="1073" t="s">
        <v>2811</v>
      </c>
      <c r="C133" s="1072" t="s">
        <v>2812</v>
      </c>
      <c r="D133" s="890">
        <v>55601</v>
      </c>
      <c r="E133" s="598" t="s">
        <v>2336</v>
      </c>
      <c r="F133" s="1069" t="s">
        <v>526</v>
      </c>
      <c r="G133" s="1070" t="s">
        <v>1433</v>
      </c>
      <c r="H133" s="1090"/>
      <c r="I133" s="1090"/>
      <c r="J133" s="1090"/>
      <c r="O133" s="1068" t="s">
        <v>276</v>
      </c>
      <c r="P133" s="1068" t="s">
        <v>309</v>
      </c>
      <c r="Q133" s="1068">
        <f>VLOOKUP(P133,Data!$D$2:$E$144,2,FALSE)</f>
        <v>80500000</v>
      </c>
      <c r="Y133" s="1071"/>
    </row>
    <row r="134" spans="1:25" s="1068" customFormat="1" x14ac:dyDescent="0.2">
      <c r="A134" s="1072" t="s">
        <v>2372</v>
      </c>
      <c r="B134" s="1021" t="s">
        <v>2813</v>
      </c>
      <c r="C134" s="1074" t="s">
        <v>2816</v>
      </c>
      <c r="D134" s="890">
        <v>1499</v>
      </c>
      <c r="E134" s="598" t="s">
        <v>2336</v>
      </c>
      <c r="F134" s="1069" t="s">
        <v>526</v>
      </c>
      <c r="G134" s="1070" t="s">
        <v>1433</v>
      </c>
      <c r="H134" s="1090"/>
      <c r="I134" s="1090"/>
      <c r="J134" s="1090"/>
      <c r="O134" s="1068" t="s">
        <v>276</v>
      </c>
      <c r="P134" s="1068" t="s">
        <v>309</v>
      </c>
      <c r="Q134" s="1068">
        <f>VLOOKUP(P134,Data!$D$2:$E$144,2,FALSE)</f>
        <v>80500000</v>
      </c>
      <c r="Y134" s="1071"/>
    </row>
    <row r="135" spans="1:25" s="1068" customFormat="1" x14ac:dyDescent="0.2">
      <c r="A135" s="1072" t="s">
        <v>2372</v>
      </c>
      <c r="B135" s="1021" t="s">
        <v>2814</v>
      </c>
      <c r="C135" s="1075" t="s">
        <v>2817</v>
      </c>
      <c r="D135" s="890">
        <v>3000</v>
      </c>
      <c r="E135" s="598" t="s">
        <v>2336</v>
      </c>
      <c r="F135" s="1069" t="s">
        <v>526</v>
      </c>
      <c r="G135" s="1070" t="s">
        <v>1433</v>
      </c>
      <c r="H135" s="1090"/>
      <c r="I135" s="1090"/>
      <c r="J135" s="1090"/>
      <c r="O135" s="1068" t="s">
        <v>276</v>
      </c>
      <c r="P135" s="1068" t="s">
        <v>309</v>
      </c>
      <c r="Q135" s="1068">
        <f>VLOOKUP(P135,Data!$D$2:$E$144,2,FALSE)</f>
        <v>80500000</v>
      </c>
      <c r="Y135" s="1071"/>
    </row>
    <row r="136" spans="1:25" x14ac:dyDescent="0.2">
      <c r="A136" s="659" t="s">
        <v>2372</v>
      </c>
      <c r="B136" s="1021" t="s">
        <v>2815</v>
      </c>
      <c r="C136" s="1080" t="s">
        <v>2818</v>
      </c>
      <c r="D136" s="890">
        <v>9540</v>
      </c>
      <c r="E136" s="598" t="s">
        <v>2336</v>
      </c>
      <c r="F136" s="7" t="s">
        <v>526</v>
      </c>
      <c r="G136" s="8" t="s">
        <v>1433</v>
      </c>
      <c r="H136" s="1090"/>
      <c r="I136" s="1090"/>
      <c r="J136" s="1090"/>
      <c r="O136" s="65" t="s">
        <v>276</v>
      </c>
      <c r="P136" s="65" t="s">
        <v>309</v>
      </c>
      <c r="Q136" s="3">
        <f>VLOOKUP(P136,Data!$D$2:$E$144,2,FALSE)</f>
        <v>80500000</v>
      </c>
    </row>
    <row r="137" spans="1:25" ht="25.5" x14ac:dyDescent="0.2">
      <c r="A137" s="326" t="s">
        <v>2524</v>
      </c>
      <c r="B137" s="328" t="s">
        <v>1434</v>
      </c>
      <c r="C137" s="326" t="s">
        <v>2542</v>
      </c>
      <c r="D137" s="327">
        <v>460</v>
      </c>
      <c r="E137" s="327" t="s">
        <v>2337</v>
      </c>
      <c r="F137" s="7" t="s">
        <v>527</v>
      </c>
      <c r="G137" s="8" t="s">
        <v>1434</v>
      </c>
      <c r="H137" s="16">
        <v>-1030.2</v>
      </c>
      <c r="I137" s="16">
        <v>-500</v>
      </c>
      <c r="J137" s="16">
        <v>0</v>
      </c>
      <c r="O137" s="65" t="s">
        <v>276</v>
      </c>
      <c r="P137" s="65" t="s">
        <v>304</v>
      </c>
      <c r="Q137" s="3">
        <f>VLOOKUP(P137,Data!$D$2:$E$144,2,FALSE)</f>
        <v>75100000</v>
      </c>
    </row>
    <row r="138" spans="1:25" ht="25.5" x14ac:dyDescent="0.2">
      <c r="A138" s="1522" t="s">
        <v>2832</v>
      </c>
      <c r="B138" s="1523" t="s">
        <v>1435</v>
      </c>
      <c r="C138" s="14" t="s">
        <v>2976</v>
      </c>
      <c r="D138" s="1090">
        <v>30854.53</v>
      </c>
      <c r="E138" s="1090" t="s">
        <v>2337</v>
      </c>
      <c r="F138" s="7" t="s">
        <v>528</v>
      </c>
      <c r="G138" s="8" t="s">
        <v>1435</v>
      </c>
      <c r="H138" s="16">
        <v>-67026.66</v>
      </c>
      <c r="I138" s="16">
        <v>-11171.11</v>
      </c>
      <c r="J138" s="16">
        <v>-30854.53</v>
      </c>
      <c r="O138" s="65" t="s">
        <v>287</v>
      </c>
      <c r="P138" s="65" t="s">
        <v>410</v>
      </c>
      <c r="Q138" s="3">
        <f>VLOOKUP(P138,Data!$D$2:$E$144,2,FALSE)</f>
        <v>34100000</v>
      </c>
    </row>
    <row r="139" spans="1:25" x14ac:dyDescent="0.2">
      <c r="B139" s="8" t="s">
        <v>1436</v>
      </c>
      <c r="D139" s="16"/>
      <c r="E139" s="56"/>
      <c r="F139" s="7" t="s">
        <v>529</v>
      </c>
      <c r="G139" s="8" t="s">
        <v>1436</v>
      </c>
      <c r="H139" s="16">
        <v>-368.85</v>
      </c>
      <c r="I139" s="16">
        <v>0</v>
      </c>
      <c r="J139" s="16">
        <v>0</v>
      </c>
      <c r="O139" s="65"/>
      <c r="P139" s="65"/>
      <c r="Q139" s="3" t="e">
        <f>VLOOKUP(P139,Data!$D$2:$E$144,2,FALSE)</f>
        <v>#N/A</v>
      </c>
    </row>
    <row r="140" spans="1:25" x14ac:dyDescent="0.2">
      <c r="A140" s="1524" t="s">
        <v>2832</v>
      </c>
      <c r="B140" s="1525" t="s">
        <v>1437</v>
      </c>
      <c r="C140" s="1524" t="s">
        <v>2977</v>
      </c>
      <c r="D140" s="1090">
        <v>0</v>
      </c>
      <c r="E140" s="1090" t="s">
        <v>2331</v>
      </c>
      <c r="F140" s="7" t="s">
        <v>530</v>
      </c>
      <c r="G140" s="8" t="s">
        <v>1437</v>
      </c>
      <c r="H140" s="16">
        <v>-171.6</v>
      </c>
      <c r="I140" s="16">
        <v>-212.6</v>
      </c>
      <c r="J140" s="16">
        <v>-104.3</v>
      </c>
      <c r="O140" s="65"/>
      <c r="P140" s="65"/>
      <c r="Q140" s="3" t="e">
        <f>VLOOKUP(P140,Data!$D$2:$E$144,2,FALSE)</f>
        <v>#N/A</v>
      </c>
    </row>
    <row r="141" spans="1:25" x14ac:dyDescent="0.2">
      <c r="B141" s="8" t="s">
        <v>1438</v>
      </c>
      <c r="D141" s="16"/>
      <c r="E141" s="56"/>
      <c r="F141" s="7" t="s">
        <v>531</v>
      </c>
      <c r="G141" s="8" t="s">
        <v>1438</v>
      </c>
      <c r="H141" s="16">
        <v>-7731.3</v>
      </c>
      <c r="I141" s="16">
        <v>-1426.75</v>
      </c>
      <c r="J141" s="16">
        <v>0</v>
      </c>
      <c r="O141" s="65"/>
      <c r="P141" s="65"/>
      <c r="Q141" s="3" t="e">
        <f>VLOOKUP(P141,Data!$D$2:$E$144,2,FALSE)</f>
        <v>#N/A</v>
      </c>
    </row>
    <row r="142" spans="1:25" s="1531" customFormat="1" x14ac:dyDescent="0.2">
      <c r="B142" s="1530"/>
      <c r="D142" s="1534">
        <f>SUM(D143:D144)</f>
        <v>2910</v>
      </c>
      <c r="E142" s="1534"/>
      <c r="F142" s="1529" t="s">
        <v>532</v>
      </c>
      <c r="G142" s="1530" t="s">
        <v>1439</v>
      </c>
      <c r="H142" s="1534">
        <v>-2636.8</v>
      </c>
      <c r="I142" s="1534">
        <v>-3488.32</v>
      </c>
      <c r="J142" s="1534">
        <v>-2757.48</v>
      </c>
      <c r="Q142" s="1531" t="e">
        <f>VLOOKUP(P142,Data!$D$2:$E$144,2,FALSE)</f>
        <v>#N/A</v>
      </c>
      <c r="Y142" s="1533"/>
    </row>
    <row r="143" spans="1:25" s="1526" customFormat="1" ht="25.5" x14ac:dyDescent="0.2">
      <c r="A143" s="1535" t="s">
        <v>2372</v>
      </c>
      <c r="B143" s="1432" t="s">
        <v>2980</v>
      </c>
      <c r="C143" s="1535" t="s">
        <v>2655</v>
      </c>
      <c r="D143" s="1090">
        <v>0</v>
      </c>
      <c r="E143" s="1090" t="s">
        <v>2336</v>
      </c>
      <c r="F143" s="1527" t="s">
        <v>532</v>
      </c>
      <c r="G143" s="1528" t="s">
        <v>1439</v>
      </c>
      <c r="H143" s="1090"/>
      <c r="I143" s="1090"/>
      <c r="J143" s="1090"/>
      <c r="O143" s="1526" t="s">
        <v>276</v>
      </c>
      <c r="P143" s="1526" t="s">
        <v>309</v>
      </c>
      <c r="Q143" s="1526">
        <f>VLOOKUP(P143,Data!$D$2:$E$144,2,FALSE)</f>
        <v>80500000</v>
      </c>
      <c r="Y143" s="1532"/>
    </row>
    <row r="144" spans="1:25" ht="25.5" x14ac:dyDescent="0.2">
      <c r="A144" s="1537" t="s">
        <v>2854</v>
      </c>
      <c r="B144" s="1432" t="s">
        <v>2981</v>
      </c>
      <c r="C144" s="1537" t="s">
        <v>2979</v>
      </c>
      <c r="D144" s="1090">
        <v>2910</v>
      </c>
      <c r="E144" s="1090" t="s">
        <v>2336</v>
      </c>
      <c r="F144" s="7" t="s">
        <v>532</v>
      </c>
      <c r="G144" s="8" t="s">
        <v>1439</v>
      </c>
      <c r="H144" s="1090"/>
      <c r="I144" s="1090"/>
      <c r="J144" s="1090"/>
      <c r="O144" s="660" t="s">
        <v>276</v>
      </c>
      <c r="P144" s="660" t="s">
        <v>309</v>
      </c>
      <c r="Q144" s="3">
        <f>VLOOKUP(P144,Data!$D$2:$E$144,2,FALSE)</f>
        <v>80500000</v>
      </c>
    </row>
    <row r="145" spans="1:25" s="1818" customFormat="1" x14ac:dyDescent="0.2">
      <c r="B145" s="1817"/>
      <c r="D145" s="1821">
        <f>SUM(D146:D147)</f>
        <v>0</v>
      </c>
      <c r="E145" s="1821"/>
      <c r="F145" s="1816" t="s">
        <v>533</v>
      </c>
      <c r="G145" s="1817" t="s">
        <v>1440</v>
      </c>
      <c r="H145" s="1821">
        <v>-611.53</v>
      </c>
      <c r="I145" s="1821">
        <v>-785.65</v>
      </c>
      <c r="J145" s="1821">
        <v>0</v>
      </c>
      <c r="Q145" s="1818" t="e">
        <f>VLOOKUP(P145,Data!$D$2:$E$144,2,FALSE)</f>
        <v>#N/A</v>
      </c>
      <c r="Y145" s="1820"/>
    </row>
    <row r="146" spans="1:25" s="1813" customFormat="1" ht="25.5" x14ac:dyDescent="0.2">
      <c r="A146" s="1822" t="s">
        <v>2372</v>
      </c>
      <c r="B146" s="1432" t="s">
        <v>3082</v>
      </c>
      <c r="C146" s="1822" t="s">
        <v>2656</v>
      </c>
      <c r="D146" s="1090">
        <v>0</v>
      </c>
      <c r="E146" s="1090" t="s">
        <v>2337</v>
      </c>
      <c r="F146" s="1814" t="s">
        <v>533</v>
      </c>
      <c r="G146" s="1815" t="s">
        <v>1440</v>
      </c>
      <c r="H146" s="1090"/>
      <c r="I146" s="1090"/>
      <c r="J146" s="1090"/>
      <c r="O146" s="1813" t="s">
        <v>276</v>
      </c>
      <c r="P146" s="1813" t="s">
        <v>309</v>
      </c>
      <c r="Q146" s="1813">
        <f>VLOOKUP(P146,Data!$D$2:$E$144,2,FALSE)</f>
        <v>80500000</v>
      </c>
      <c r="Y146" s="1819"/>
    </row>
    <row r="147" spans="1:25" s="1813" customFormat="1" x14ac:dyDescent="0.2">
      <c r="A147" s="1824" t="s">
        <v>2835</v>
      </c>
      <c r="B147" s="1432" t="s">
        <v>3083</v>
      </c>
      <c r="C147" s="1824" t="s">
        <v>3081</v>
      </c>
      <c r="D147" s="1090">
        <v>0</v>
      </c>
      <c r="E147" s="1090" t="s">
        <v>2336</v>
      </c>
      <c r="F147" s="1814" t="s">
        <v>533</v>
      </c>
      <c r="G147" s="1815" t="s">
        <v>1440</v>
      </c>
      <c r="H147" s="1090"/>
      <c r="I147" s="1090"/>
      <c r="J147" s="1090"/>
      <c r="O147" s="1813" t="s">
        <v>2379</v>
      </c>
      <c r="P147" s="1813" t="s">
        <v>338</v>
      </c>
      <c r="Q147" s="1813">
        <f>VLOOKUP(P147,Data!$D$2:$E$144,2,FALSE)</f>
        <v>18420000</v>
      </c>
      <c r="Y147" s="1819"/>
    </row>
    <row r="148" spans="1:25" x14ac:dyDescent="0.2">
      <c r="A148" s="662" t="s">
        <v>2372</v>
      </c>
      <c r="B148" s="664" t="s">
        <v>1441</v>
      </c>
      <c r="C148" s="662" t="s">
        <v>2657</v>
      </c>
      <c r="D148" s="663">
        <v>4550</v>
      </c>
      <c r="E148" s="663" t="s">
        <v>2336</v>
      </c>
      <c r="F148" s="7" t="s">
        <v>534</v>
      </c>
      <c r="G148" s="8" t="s">
        <v>1441</v>
      </c>
      <c r="H148" s="16">
        <v>-16425</v>
      </c>
      <c r="I148" s="16">
        <v>-8475</v>
      </c>
      <c r="J148" s="16">
        <v>-4550</v>
      </c>
      <c r="O148" s="661" t="s">
        <v>276</v>
      </c>
      <c r="P148" s="661" t="s">
        <v>309</v>
      </c>
      <c r="Q148" s="3">
        <f>VLOOKUP(P148,Data!$D$2:$E$144,2,FALSE)</f>
        <v>80500000</v>
      </c>
    </row>
    <row r="149" spans="1:25" x14ac:dyDescent="0.2">
      <c r="A149" s="1541" t="s">
        <v>2832</v>
      </c>
      <c r="B149" s="1542" t="s">
        <v>1442</v>
      </c>
      <c r="C149" s="1541" t="s">
        <v>2983</v>
      </c>
      <c r="D149" s="1090">
        <v>0</v>
      </c>
      <c r="E149" s="1090" t="s">
        <v>2331</v>
      </c>
      <c r="F149" s="7" t="s">
        <v>535</v>
      </c>
      <c r="G149" s="8" t="s">
        <v>1442</v>
      </c>
      <c r="H149" s="16">
        <v>0</v>
      </c>
      <c r="I149" s="16">
        <v>-311.86</v>
      </c>
      <c r="J149" s="16">
        <v>-231.15</v>
      </c>
      <c r="O149" s="65"/>
      <c r="P149" s="65"/>
      <c r="Q149" s="3" t="e">
        <f>VLOOKUP(P149,Data!$D$2:$E$144,2,FALSE)</f>
        <v>#N/A</v>
      </c>
    </row>
    <row r="150" spans="1:25" ht="25.5" x14ac:dyDescent="0.2">
      <c r="A150" s="1543" t="s">
        <v>2832</v>
      </c>
      <c r="B150" s="1544" t="s">
        <v>1443</v>
      </c>
      <c r="C150" s="1543" t="s">
        <v>2984</v>
      </c>
      <c r="D150" s="1090">
        <v>390</v>
      </c>
      <c r="E150" s="1090" t="s">
        <v>2336</v>
      </c>
      <c r="F150" s="7" t="s">
        <v>536</v>
      </c>
      <c r="G150" s="8" t="s">
        <v>1443</v>
      </c>
      <c r="H150" s="16">
        <v>-1870</v>
      </c>
      <c r="I150" s="16">
        <v>-390</v>
      </c>
      <c r="J150" s="16">
        <v>-390</v>
      </c>
      <c r="O150" s="65" t="s">
        <v>287</v>
      </c>
      <c r="P150" s="65" t="s">
        <v>412</v>
      </c>
      <c r="Q150" s="3">
        <f>VLOOKUP(P150,Data!$D$2:$E$144,2,FALSE)</f>
        <v>34300000</v>
      </c>
    </row>
    <row r="151" spans="1:25" ht="25.5" x14ac:dyDescent="0.2">
      <c r="A151" s="1692" t="s">
        <v>2832</v>
      </c>
      <c r="B151" s="1693" t="s">
        <v>1444</v>
      </c>
      <c r="C151" s="1692" t="s">
        <v>3040</v>
      </c>
      <c r="D151" s="1090">
        <v>0</v>
      </c>
      <c r="E151" s="1090" t="s">
        <v>2336</v>
      </c>
      <c r="F151" s="7" t="s">
        <v>537</v>
      </c>
      <c r="G151" s="8" t="s">
        <v>1444</v>
      </c>
      <c r="H151" s="16">
        <v>-84.66</v>
      </c>
      <c r="I151" s="16">
        <v>-128.16999999999999</v>
      </c>
      <c r="J151" s="16">
        <v>0</v>
      </c>
      <c r="O151" s="65" t="s">
        <v>287</v>
      </c>
      <c r="P151" s="65" t="s">
        <v>417</v>
      </c>
      <c r="Q151" s="3">
        <f>VLOOKUP(P151,Data!$D$2:$E$144,2,FALSE)</f>
        <v>43800000</v>
      </c>
    </row>
    <row r="152" spans="1:25" ht="25.5" x14ac:dyDescent="0.2">
      <c r="A152" s="1551" t="s">
        <v>2832</v>
      </c>
      <c r="B152" s="1552" t="s">
        <v>1445</v>
      </c>
      <c r="C152" s="1551" t="s">
        <v>2988</v>
      </c>
      <c r="D152" s="1090">
        <v>180</v>
      </c>
      <c r="E152" s="1090" t="s">
        <v>2336</v>
      </c>
      <c r="F152" s="7" t="s">
        <v>538</v>
      </c>
      <c r="G152" s="8" t="s">
        <v>1445</v>
      </c>
      <c r="H152" s="16">
        <v>-414</v>
      </c>
      <c r="I152" s="16">
        <v>-306</v>
      </c>
      <c r="J152" s="16">
        <v>-180</v>
      </c>
      <c r="O152" s="65" t="s">
        <v>287</v>
      </c>
      <c r="P152" s="65" t="s">
        <v>413</v>
      </c>
      <c r="Q152" s="3">
        <f>VLOOKUP(P152,Data!$D$2:$E$144,2,FALSE)</f>
        <v>50110000</v>
      </c>
    </row>
    <row r="153" spans="1:25" ht="25.5" x14ac:dyDescent="0.2">
      <c r="A153" s="1582" t="s">
        <v>2835</v>
      </c>
      <c r="B153" s="1583" t="s">
        <v>1446</v>
      </c>
      <c r="C153" s="1582" t="s">
        <v>2997</v>
      </c>
      <c r="D153" s="1090">
        <v>140</v>
      </c>
      <c r="E153" s="1090" t="s">
        <v>2336</v>
      </c>
      <c r="F153" s="7" t="s">
        <v>539</v>
      </c>
      <c r="G153" s="8" t="s">
        <v>1446</v>
      </c>
      <c r="H153" s="16">
        <v>-71</v>
      </c>
      <c r="I153" s="16">
        <v>-72</v>
      </c>
      <c r="J153" s="16">
        <v>-139.5</v>
      </c>
      <c r="O153" s="65" t="s">
        <v>2379</v>
      </c>
      <c r="P153" s="65" t="s">
        <v>343</v>
      </c>
      <c r="Q153" s="3">
        <f>VLOOKUP(P153,Data!$D$2:$E$144,2,FALSE)</f>
        <v>18100000</v>
      </c>
    </row>
    <row r="154" spans="1:25" ht="25.5" x14ac:dyDescent="0.2">
      <c r="A154" s="1585" t="s">
        <v>2835</v>
      </c>
      <c r="B154" s="1586" t="s">
        <v>1447</v>
      </c>
      <c r="C154" s="1585" t="s">
        <v>3001</v>
      </c>
      <c r="D154" s="1090">
        <v>776</v>
      </c>
      <c r="E154" s="1090" t="s">
        <v>2336</v>
      </c>
      <c r="F154" s="7" t="s">
        <v>540</v>
      </c>
      <c r="G154" s="8" t="s">
        <v>1447</v>
      </c>
      <c r="H154" s="16">
        <v>-1788.2</v>
      </c>
      <c r="I154" s="16">
        <v>-1310.06</v>
      </c>
      <c r="J154" s="16">
        <v>-775.97</v>
      </c>
      <c r="O154" s="65" t="s">
        <v>2757</v>
      </c>
      <c r="P154" s="65" t="s">
        <v>328</v>
      </c>
      <c r="Q154" s="3">
        <f>VLOOKUP(P154,Data!$D$2:$E$144,2,FALSE)</f>
        <v>39830000</v>
      </c>
    </row>
    <row r="155" spans="1:25" s="1558" customFormat="1" x14ac:dyDescent="0.2">
      <c r="B155" s="1557"/>
      <c r="C155" s="68"/>
      <c r="D155" s="1561">
        <f>SUM(D156:D157)</f>
        <v>31995</v>
      </c>
      <c r="E155" s="1561"/>
      <c r="F155" s="1556" t="s">
        <v>541</v>
      </c>
      <c r="G155" s="1557" t="s">
        <v>1448</v>
      </c>
      <c r="H155" s="1561">
        <v>-10577.99</v>
      </c>
      <c r="I155" s="1561">
        <v>-6324.11</v>
      </c>
      <c r="J155" s="1561">
        <v>-7978.67</v>
      </c>
      <c r="Q155" s="1558" t="e">
        <f>VLOOKUP(P155,Data!$D$2:$E$144,2,FALSE)</f>
        <v>#N/A</v>
      </c>
      <c r="Y155" s="1560"/>
    </row>
    <row r="156" spans="1:25" s="1553" customFormat="1" x14ac:dyDescent="0.2">
      <c r="A156" s="1562" t="s">
        <v>2372</v>
      </c>
      <c r="B156" s="1432" t="s">
        <v>2991</v>
      </c>
      <c r="C156" s="14" t="s">
        <v>2658</v>
      </c>
      <c r="D156" s="1090">
        <v>800</v>
      </c>
      <c r="E156" s="1090" t="s">
        <v>2336</v>
      </c>
      <c r="F156" s="1554" t="s">
        <v>541</v>
      </c>
      <c r="G156" s="1555" t="s">
        <v>1448</v>
      </c>
      <c r="H156" s="1090"/>
      <c r="I156" s="1090"/>
      <c r="J156" s="1090"/>
      <c r="O156" s="1553" t="s">
        <v>276</v>
      </c>
      <c r="P156" s="1553" t="s">
        <v>309</v>
      </c>
      <c r="Q156" s="1553">
        <f>VLOOKUP(P156,Data!$D$2:$E$144,2,FALSE)</f>
        <v>80500000</v>
      </c>
      <c r="Y156" s="1559"/>
    </row>
    <row r="157" spans="1:25" s="1553" customFormat="1" x14ac:dyDescent="0.2">
      <c r="A157" s="1564" t="s">
        <v>2832</v>
      </c>
      <c r="B157" s="1432" t="s">
        <v>2992</v>
      </c>
      <c r="C157" s="14" t="s">
        <v>2990</v>
      </c>
      <c r="D157" s="1090">
        <v>31195</v>
      </c>
      <c r="E157" s="1090" t="s">
        <v>2336</v>
      </c>
      <c r="F157" s="1554" t="s">
        <v>541</v>
      </c>
      <c r="G157" s="1555" t="s">
        <v>1448</v>
      </c>
      <c r="H157" s="1090"/>
      <c r="I157" s="1090"/>
      <c r="J157" s="1090"/>
      <c r="O157" s="1553" t="s">
        <v>2503</v>
      </c>
      <c r="P157" s="1553" t="s">
        <v>395</v>
      </c>
      <c r="Q157" s="1553">
        <f>VLOOKUP(P157,Data!$D$2:$E$144,2,FALSE)</f>
        <v>35110000</v>
      </c>
      <c r="Y157" s="1559"/>
    </row>
    <row r="158" spans="1:25" x14ac:dyDescent="0.2">
      <c r="A158" s="65" t="s">
        <v>2346</v>
      </c>
      <c r="B158" s="8" t="s">
        <v>1449</v>
      </c>
      <c r="C158" s="3" t="s">
        <v>2370</v>
      </c>
      <c r="D158" s="16">
        <v>1507</v>
      </c>
      <c r="E158" s="56" t="s">
        <v>2336</v>
      </c>
      <c r="F158" s="7" t="s">
        <v>542</v>
      </c>
      <c r="G158" s="8" t="s">
        <v>1449</v>
      </c>
      <c r="H158" s="16">
        <v>-1500</v>
      </c>
      <c r="I158" s="16">
        <v>0</v>
      </c>
      <c r="J158" s="16">
        <v>-500</v>
      </c>
      <c r="O158" s="65" t="s">
        <v>276</v>
      </c>
      <c r="P158" s="65" t="s">
        <v>313</v>
      </c>
      <c r="Q158" s="3">
        <f>VLOOKUP(P158,Data!$D$2:$E$144,2,FALSE)</f>
        <v>79100000</v>
      </c>
    </row>
    <row r="159" spans="1:25" x14ac:dyDescent="0.2">
      <c r="B159" s="8" t="s">
        <v>1450</v>
      </c>
      <c r="D159" s="16"/>
      <c r="E159" s="56"/>
      <c r="F159" s="7" t="s">
        <v>543</v>
      </c>
      <c r="G159" s="8" t="s">
        <v>1450</v>
      </c>
      <c r="H159" s="16">
        <v>-1035.69</v>
      </c>
      <c r="I159" s="16">
        <v>0</v>
      </c>
      <c r="J159" s="16">
        <v>0</v>
      </c>
      <c r="O159" s="65"/>
      <c r="P159" s="65"/>
      <c r="Q159" s="3" t="e">
        <f>VLOOKUP(P159,Data!$D$2:$E$144,2,FALSE)</f>
        <v>#N/A</v>
      </c>
    </row>
    <row r="160" spans="1:25" x14ac:dyDescent="0.2">
      <c r="A160" s="65" t="s">
        <v>2346</v>
      </c>
      <c r="B160" s="8" t="s">
        <v>1451</v>
      </c>
      <c r="C160" s="3" t="s">
        <v>2371</v>
      </c>
      <c r="D160" s="16"/>
      <c r="E160" s="56" t="s">
        <v>2336</v>
      </c>
      <c r="F160" s="7" t="s">
        <v>544</v>
      </c>
      <c r="G160" s="8" t="s">
        <v>1451</v>
      </c>
      <c r="H160" s="16">
        <v>-2250</v>
      </c>
      <c r="I160" s="16">
        <v>-47250</v>
      </c>
      <c r="J160" s="16">
        <v>-16862.5</v>
      </c>
      <c r="O160" s="65" t="s">
        <v>276</v>
      </c>
      <c r="P160" s="65" t="s">
        <v>318</v>
      </c>
      <c r="Q160" s="3">
        <f>VLOOKUP(P160,Data!$D$2:$E$144,2,FALSE)</f>
        <v>79600000</v>
      </c>
    </row>
    <row r="161" spans="1:25" ht="25.5" x14ac:dyDescent="0.2">
      <c r="A161" s="1599" t="s">
        <v>2832</v>
      </c>
      <c r="B161" s="1600" t="s">
        <v>1452</v>
      </c>
      <c r="C161" s="1599" t="s">
        <v>3006</v>
      </c>
      <c r="D161" s="1090">
        <v>1900</v>
      </c>
      <c r="E161" s="1090" t="s">
        <v>2336</v>
      </c>
      <c r="F161" s="7" t="s">
        <v>545</v>
      </c>
      <c r="G161" s="8" t="s">
        <v>1452</v>
      </c>
      <c r="H161" s="16">
        <v>-1977.13</v>
      </c>
      <c r="I161" s="16">
        <v>-1630.21</v>
      </c>
      <c r="J161" s="16">
        <v>-1306.6400000000001</v>
      </c>
      <c r="O161" s="65" t="s">
        <v>287</v>
      </c>
      <c r="P161" s="65" t="s">
        <v>408</v>
      </c>
      <c r="Q161" s="3">
        <f>VLOOKUP(P161,Data!$D$2:$E$144,2,FALSE)</f>
        <v>9130000</v>
      </c>
    </row>
    <row r="162" spans="1:25" x14ac:dyDescent="0.2">
      <c r="A162" s="3" t="s">
        <v>2346</v>
      </c>
      <c r="B162" s="8" t="s">
        <v>1453</v>
      </c>
      <c r="C162" s="3" t="s">
        <v>2348</v>
      </c>
      <c r="D162" s="16">
        <v>1146</v>
      </c>
      <c r="E162" s="56" t="s">
        <v>2336</v>
      </c>
      <c r="F162" s="7" t="s">
        <v>546</v>
      </c>
      <c r="G162" s="8" t="s">
        <v>1453</v>
      </c>
      <c r="H162" s="16">
        <v>-1104</v>
      </c>
      <c r="I162" s="16">
        <v>0</v>
      </c>
      <c r="J162" s="16">
        <v>-1146</v>
      </c>
      <c r="O162" s="65" t="s">
        <v>276</v>
      </c>
      <c r="P162" s="65" t="s">
        <v>304</v>
      </c>
      <c r="Q162" s="3">
        <f>VLOOKUP(P162,Data!$D$2:$E$144,2,FALSE)</f>
        <v>75100000</v>
      </c>
    </row>
    <row r="163" spans="1:25" x14ac:dyDescent="0.2">
      <c r="B163" s="8" t="s">
        <v>1454</v>
      </c>
      <c r="D163" s="16"/>
      <c r="E163" s="56"/>
      <c r="F163" s="7" t="s">
        <v>547</v>
      </c>
      <c r="G163" s="8" t="s">
        <v>1454</v>
      </c>
      <c r="H163" s="16">
        <v>-1429</v>
      </c>
      <c r="I163" s="16">
        <v>-500</v>
      </c>
      <c r="J163" s="16">
        <v>252</v>
      </c>
      <c r="O163" s="65"/>
      <c r="P163" s="65"/>
      <c r="Q163" s="3" t="e">
        <f>VLOOKUP(P163,Data!$D$2:$E$144,2,FALSE)</f>
        <v>#N/A</v>
      </c>
    </row>
    <row r="164" spans="1:25" x14ac:dyDescent="0.2">
      <c r="A164" s="1607" t="s">
        <v>2835</v>
      </c>
      <c r="B164" s="1608" t="s">
        <v>1455</v>
      </c>
      <c r="C164" s="1607" t="s">
        <v>3009</v>
      </c>
      <c r="D164" s="1090">
        <v>0</v>
      </c>
      <c r="E164" s="1090" t="s">
        <v>2331</v>
      </c>
      <c r="F164" s="7" t="s">
        <v>548</v>
      </c>
      <c r="G164" s="8" t="s">
        <v>1455</v>
      </c>
      <c r="H164" s="16">
        <v>-568.75</v>
      </c>
      <c r="I164" s="16">
        <v>0</v>
      </c>
      <c r="J164" s="16">
        <v>0</v>
      </c>
      <c r="O164" s="65"/>
      <c r="P164" s="65"/>
      <c r="Q164" s="3" t="e">
        <f>VLOOKUP(P164,Data!$D$2:$E$144,2,FALSE)</f>
        <v>#N/A</v>
      </c>
    </row>
    <row r="165" spans="1:25" x14ac:dyDescent="0.2">
      <c r="A165" s="1611" t="s">
        <v>2835</v>
      </c>
      <c r="B165" s="1612" t="s">
        <v>1456</v>
      </c>
      <c r="C165" s="1611" t="s">
        <v>3011</v>
      </c>
      <c r="D165" s="1090">
        <v>736</v>
      </c>
      <c r="E165" s="1090" t="s">
        <v>2336</v>
      </c>
      <c r="F165" s="7" t="s">
        <v>549</v>
      </c>
      <c r="G165" s="8" t="s">
        <v>1456</v>
      </c>
      <c r="H165" s="16">
        <v>-1057.97</v>
      </c>
      <c r="I165" s="16">
        <v>-1295.48</v>
      </c>
      <c r="J165" s="16">
        <v>-718.75</v>
      </c>
      <c r="O165" s="65" t="s">
        <v>2379</v>
      </c>
      <c r="P165" s="65" t="s">
        <v>339</v>
      </c>
      <c r="Q165" s="3">
        <f>VLOOKUP(P165,Data!$D$2:$E$144,2,FALSE)</f>
        <v>18800000</v>
      </c>
    </row>
    <row r="166" spans="1:25" x14ac:dyDescent="0.2">
      <c r="B166" s="8" t="s">
        <v>1457</v>
      </c>
      <c r="D166" s="16"/>
      <c r="E166" s="56"/>
      <c r="F166" s="7" t="s">
        <v>550</v>
      </c>
      <c r="G166" s="8" t="s">
        <v>1457</v>
      </c>
      <c r="H166" s="16">
        <v>-124.63</v>
      </c>
      <c r="I166" s="16">
        <v>0</v>
      </c>
      <c r="J166" s="16">
        <v>0</v>
      </c>
      <c r="O166" s="65"/>
      <c r="P166" s="65"/>
      <c r="Q166" s="3" t="e">
        <f>VLOOKUP(P166,Data!$D$2:$E$144,2,FALSE)</f>
        <v>#N/A</v>
      </c>
    </row>
    <row r="167" spans="1:25" x14ac:dyDescent="0.2">
      <c r="A167" s="1615" t="s">
        <v>2835</v>
      </c>
      <c r="B167" s="1616" t="s">
        <v>1458</v>
      </c>
      <c r="C167" s="1615" t="s">
        <v>170</v>
      </c>
      <c r="D167" s="1090">
        <v>0</v>
      </c>
      <c r="E167" s="1090" t="s">
        <v>2336</v>
      </c>
      <c r="F167" s="7" t="s">
        <v>551</v>
      </c>
      <c r="G167" s="8" t="s">
        <v>1458</v>
      </c>
      <c r="H167" s="16">
        <v>-1709.9</v>
      </c>
      <c r="I167" s="16">
        <v>-792.4</v>
      </c>
      <c r="J167" s="16">
        <v>0</v>
      </c>
      <c r="O167" s="65" t="s">
        <v>2379</v>
      </c>
      <c r="P167" s="65" t="s">
        <v>337</v>
      </c>
      <c r="Q167" s="3">
        <f>VLOOKUP(P167,Data!$D$2:$E$144,2,FALSE)</f>
        <v>33730000</v>
      </c>
    </row>
    <row r="168" spans="1:25" ht="25.5" x14ac:dyDescent="0.2">
      <c r="A168" s="1619" t="s">
        <v>2832</v>
      </c>
      <c r="B168" s="1620" t="s">
        <v>1459</v>
      </c>
      <c r="C168" s="1619" t="s">
        <v>3014</v>
      </c>
      <c r="D168" s="1090">
        <v>0</v>
      </c>
      <c r="E168" s="1090" t="s">
        <v>2336</v>
      </c>
      <c r="F168" s="7" t="s">
        <v>552</v>
      </c>
      <c r="G168" s="8" t="s">
        <v>1459</v>
      </c>
      <c r="H168" s="16">
        <v>0</v>
      </c>
      <c r="I168" s="16">
        <v>-37.53</v>
      </c>
      <c r="J168" s="16">
        <v>0</v>
      </c>
      <c r="O168" s="65" t="s">
        <v>287</v>
      </c>
      <c r="P168" s="65" t="s">
        <v>412</v>
      </c>
      <c r="Q168" s="3">
        <f>VLOOKUP(P168,Data!$D$2:$E$144,2,FALSE)</f>
        <v>34300000</v>
      </c>
    </row>
    <row r="169" spans="1:25" x14ac:dyDescent="0.2">
      <c r="B169" s="8" t="s">
        <v>1460</v>
      </c>
      <c r="D169" s="16"/>
      <c r="E169" s="56"/>
      <c r="F169" s="7" t="s">
        <v>553</v>
      </c>
      <c r="G169" s="8" t="s">
        <v>1460</v>
      </c>
      <c r="H169" s="16">
        <v>-1751.49</v>
      </c>
      <c r="I169" s="16">
        <v>0</v>
      </c>
      <c r="J169" s="16">
        <v>0</v>
      </c>
      <c r="O169" s="65"/>
      <c r="P169" s="65"/>
      <c r="Q169" s="3" t="e">
        <f>VLOOKUP(P169,Data!$D$2:$E$144,2,FALSE)</f>
        <v>#N/A</v>
      </c>
    </row>
    <row r="170" spans="1:25" s="426" customFormat="1" x14ac:dyDescent="0.2">
      <c r="B170" s="256"/>
      <c r="D170" s="423">
        <f>SUM(D171:D172)</f>
        <v>0</v>
      </c>
      <c r="E170" s="423"/>
      <c r="F170" s="255" t="s">
        <v>554</v>
      </c>
      <c r="G170" s="256" t="s">
        <v>1461</v>
      </c>
      <c r="H170" s="423">
        <v>-798</v>
      </c>
      <c r="I170" s="423">
        <v>-1460</v>
      </c>
      <c r="J170" s="423">
        <v>0</v>
      </c>
      <c r="Y170" s="258"/>
    </row>
    <row r="171" spans="1:25" s="431" customFormat="1" ht="25.5" x14ac:dyDescent="0.2">
      <c r="A171" s="435" t="s">
        <v>2524</v>
      </c>
      <c r="B171" s="438" t="s">
        <v>2568</v>
      </c>
      <c r="C171" s="435" t="s">
        <v>2545</v>
      </c>
      <c r="D171" s="436">
        <v>0</v>
      </c>
      <c r="E171" s="436" t="s">
        <v>2337</v>
      </c>
      <c r="F171" s="432" t="s">
        <v>554</v>
      </c>
      <c r="G171" s="433" t="s">
        <v>1461</v>
      </c>
      <c r="H171" s="1090"/>
      <c r="I171" s="1090"/>
      <c r="J171" s="1090"/>
      <c r="O171" s="431" t="s">
        <v>284</v>
      </c>
      <c r="P171" s="431" t="s">
        <v>388</v>
      </c>
      <c r="Q171" s="431">
        <f>VLOOKUP(P171,Data!$D$2:$E$144,2,FALSE)</f>
        <v>22000000</v>
      </c>
      <c r="Y171" s="434"/>
    </row>
    <row r="172" spans="1:25" ht="25.5" x14ac:dyDescent="0.2">
      <c r="A172" s="445" t="s">
        <v>2325</v>
      </c>
      <c r="B172" s="446" t="s">
        <v>2569</v>
      </c>
      <c r="C172" s="445" t="s">
        <v>554</v>
      </c>
      <c r="D172" s="341">
        <v>0</v>
      </c>
      <c r="E172" s="341" t="s">
        <v>2331</v>
      </c>
      <c r="F172" s="7" t="s">
        <v>554</v>
      </c>
      <c r="G172" s="8" t="s">
        <v>1461</v>
      </c>
      <c r="H172" s="1090"/>
      <c r="I172" s="1090"/>
      <c r="J172" s="1090"/>
      <c r="O172" s="65" t="s">
        <v>284</v>
      </c>
      <c r="P172" s="65" t="s">
        <v>388</v>
      </c>
      <c r="Q172" s="3">
        <f>VLOOKUP(P172,Data!$D$2:$E$144,2,FALSE)</f>
        <v>22000000</v>
      </c>
    </row>
    <row r="173" spans="1:25" s="1120" customFormat="1" x14ac:dyDescent="0.2">
      <c r="B173" s="1119"/>
      <c r="C173" s="68"/>
      <c r="D173" s="1122">
        <f>SUM(D174:D175)</f>
        <v>5093</v>
      </c>
      <c r="E173" s="1122"/>
      <c r="F173" s="1118" t="s">
        <v>555</v>
      </c>
      <c r="G173" s="1119" t="s">
        <v>1462</v>
      </c>
      <c r="H173" s="1122">
        <v>-19785</v>
      </c>
      <c r="I173" s="1122">
        <v>-22250</v>
      </c>
      <c r="J173" s="1122">
        <v>-22022.59</v>
      </c>
      <c r="Q173" s="1120" t="e">
        <f>VLOOKUP(P173,Data!$D$2:$E$144,2,FALSE)</f>
        <v>#N/A</v>
      </c>
      <c r="Y173" s="1121"/>
    </row>
    <row r="174" spans="1:25" s="1123" customFormat="1" x14ac:dyDescent="0.2">
      <c r="A174" s="1123" t="s">
        <v>2345</v>
      </c>
      <c r="B174" s="1128" t="s">
        <v>2846</v>
      </c>
      <c r="C174" s="14" t="s">
        <v>2394</v>
      </c>
      <c r="D174" s="1090">
        <v>3255</v>
      </c>
      <c r="E174" s="1090" t="s">
        <v>2331</v>
      </c>
      <c r="F174" s="1124" t="s">
        <v>555</v>
      </c>
      <c r="G174" s="1125" t="s">
        <v>1462</v>
      </c>
      <c r="H174" s="1090"/>
      <c r="I174" s="1090"/>
      <c r="J174" s="1090"/>
      <c r="O174" s="1117" t="s">
        <v>427</v>
      </c>
      <c r="P174" s="1117" t="s">
        <v>371</v>
      </c>
      <c r="Q174" s="1117">
        <f>VLOOKUP(P174,Data!$D$2:$E$144,2,FALSE)</f>
        <v>72610000</v>
      </c>
      <c r="Y174" s="1126"/>
    </row>
    <row r="175" spans="1:25" s="40" customFormat="1" x14ac:dyDescent="0.2">
      <c r="A175" s="1127" t="s">
        <v>2844</v>
      </c>
      <c r="B175" s="1128" t="s">
        <v>2847</v>
      </c>
      <c r="C175" s="1127" t="s">
        <v>2845</v>
      </c>
      <c r="D175" s="1090">
        <v>1838</v>
      </c>
      <c r="E175" s="1090" t="s">
        <v>2336</v>
      </c>
      <c r="F175" s="44" t="s">
        <v>555</v>
      </c>
      <c r="G175" s="41" t="s">
        <v>1462</v>
      </c>
      <c r="H175" s="1090"/>
      <c r="I175" s="1090"/>
      <c r="J175" s="1090"/>
      <c r="O175" s="65" t="s">
        <v>2503</v>
      </c>
      <c r="P175" s="65" t="s">
        <v>395</v>
      </c>
      <c r="Q175" s="97">
        <f>VLOOKUP(P175,Data!$D$2:$E$144,2,FALSE)</f>
        <v>35110000</v>
      </c>
      <c r="Y175" s="45"/>
    </row>
    <row r="176" spans="1:25" s="426" customFormat="1" x14ac:dyDescent="0.2">
      <c r="B176" s="256"/>
      <c r="C176" s="68"/>
      <c r="D176" s="423">
        <f>SUM(D177:D179)</f>
        <v>1140.5</v>
      </c>
      <c r="E176" s="423"/>
      <c r="F176" s="255" t="s">
        <v>556</v>
      </c>
      <c r="G176" s="256" t="s">
        <v>1463</v>
      </c>
      <c r="H176" s="423">
        <v>-51743.16</v>
      </c>
      <c r="I176" s="423">
        <v>-43936.65</v>
      </c>
      <c r="J176" s="423">
        <v>-69351.78</v>
      </c>
      <c r="Q176" s="426" t="e">
        <f>VLOOKUP(P176,Data!$D$2:$E$144,2,FALSE)</f>
        <v>#N/A</v>
      </c>
      <c r="Y176" s="258"/>
    </row>
    <row r="177" spans="1:25" s="665" customFormat="1" ht="25.5" x14ac:dyDescent="0.2">
      <c r="A177" s="669" t="s">
        <v>2524</v>
      </c>
      <c r="B177" s="671" t="s">
        <v>2660</v>
      </c>
      <c r="C177" s="14" t="s">
        <v>2345</v>
      </c>
      <c r="D177" s="670">
        <v>75.16</v>
      </c>
      <c r="E177" s="670" t="s">
        <v>2337</v>
      </c>
      <c r="F177" s="666" t="s">
        <v>556</v>
      </c>
      <c r="G177" s="667" t="s">
        <v>1463</v>
      </c>
      <c r="H177" s="1090"/>
      <c r="I177" s="1090"/>
      <c r="J177" s="1090"/>
      <c r="O177" s="665" t="s">
        <v>427</v>
      </c>
      <c r="P177" s="665" t="s">
        <v>371</v>
      </c>
      <c r="Q177" s="665">
        <f>VLOOKUP(P177,Data!$D$2:$E$144,2,FALSE)</f>
        <v>72610000</v>
      </c>
      <c r="Y177" s="668"/>
    </row>
    <row r="178" spans="1:25" s="1625" customFormat="1" x14ac:dyDescent="0.2">
      <c r="A178" s="1629" t="s">
        <v>2372</v>
      </c>
      <c r="B178" s="1630" t="s">
        <v>2661</v>
      </c>
      <c r="C178" s="14" t="s">
        <v>2659</v>
      </c>
      <c r="D178" s="1090">
        <v>1065.3399999999999</v>
      </c>
      <c r="E178" s="1090" t="s">
        <v>2336</v>
      </c>
      <c r="F178" s="1626" t="s">
        <v>556</v>
      </c>
      <c r="G178" s="1627" t="s">
        <v>1463</v>
      </c>
      <c r="H178" s="1090"/>
      <c r="I178" s="1090"/>
      <c r="J178" s="1090"/>
      <c r="O178" s="1625" t="s">
        <v>427</v>
      </c>
      <c r="P178" s="1625" t="s">
        <v>375</v>
      </c>
      <c r="Q178" s="1625">
        <f>VLOOKUP(P178,Data!$D$2:$E$144,2,FALSE)</f>
        <v>32250000</v>
      </c>
      <c r="Y178" s="1628"/>
    </row>
    <row r="179" spans="1:25" x14ac:dyDescent="0.2">
      <c r="A179" s="1631" t="s">
        <v>2832</v>
      </c>
      <c r="B179" s="1432" t="s">
        <v>3019</v>
      </c>
      <c r="C179" s="14" t="s">
        <v>3018</v>
      </c>
      <c r="D179" s="1090">
        <v>0</v>
      </c>
      <c r="E179" s="1090" t="s">
        <v>2337</v>
      </c>
      <c r="F179" s="7" t="s">
        <v>556</v>
      </c>
      <c r="G179" s="8" t="s">
        <v>1463</v>
      </c>
      <c r="H179" s="1090"/>
      <c r="I179" s="1090"/>
      <c r="J179" s="1090"/>
      <c r="O179" s="65" t="s">
        <v>427</v>
      </c>
      <c r="P179" s="65" t="s">
        <v>371</v>
      </c>
      <c r="Q179" s="3">
        <f>VLOOKUP(P179,Data!$D$2:$E$144,2,FALSE)</f>
        <v>72610000</v>
      </c>
    </row>
    <row r="180" spans="1:25" s="100" customFormat="1" x14ac:dyDescent="0.2">
      <c r="B180" s="99"/>
      <c r="C180" s="68"/>
      <c r="D180" s="103">
        <f>SUM(D181:D185)</f>
        <v>80836</v>
      </c>
      <c r="E180" s="103"/>
      <c r="F180" s="98" t="s">
        <v>557</v>
      </c>
      <c r="G180" s="99" t="s">
        <v>1464</v>
      </c>
      <c r="H180" s="103">
        <v>-73474.710000000006</v>
      </c>
      <c r="I180" s="103">
        <v>-88593.3</v>
      </c>
      <c r="J180" s="103">
        <v>-91364.24</v>
      </c>
      <c r="Q180" s="100" t="e">
        <f>VLOOKUP(P180,Data!$D$2:$E$144,2,FALSE)</f>
        <v>#N/A</v>
      </c>
      <c r="Y180" s="101"/>
    </row>
    <row r="181" spans="1:25" s="104" customFormat="1" x14ac:dyDescent="0.2">
      <c r="A181" s="97" t="s">
        <v>2345</v>
      </c>
      <c r="B181" s="105" t="s">
        <v>2396</v>
      </c>
      <c r="C181" s="14" t="s">
        <v>2400</v>
      </c>
      <c r="D181" s="117">
        <v>9000</v>
      </c>
      <c r="E181" s="102" t="s">
        <v>2336</v>
      </c>
      <c r="F181" s="106" t="s">
        <v>557</v>
      </c>
      <c r="G181" s="105" t="s">
        <v>1464</v>
      </c>
      <c r="H181" s="1090"/>
      <c r="I181" s="1090"/>
      <c r="J181" s="1090"/>
      <c r="O181" s="97" t="s">
        <v>427</v>
      </c>
      <c r="P181" s="97" t="s">
        <v>385</v>
      </c>
      <c r="Q181" s="97">
        <f>VLOOKUP(P181,Data!$D$2:$E$144,2,FALSE)</f>
        <v>32500000</v>
      </c>
      <c r="Y181" s="107"/>
    </row>
    <row r="182" spans="1:25" s="104" customFormat="1" x14ac:dyDescent="0.2">
      <c r="A182" s="97" t="s">
        <v>2345</v>
      </c>
      <c r="B182" s="105" t="s">
        <v>2397</v>
      </c>
      <c r="C182" s="14" t="s">
        <v>2401</v>
      </c>
      <c r="D182" s="117">
        <v>10707</v>
      </c>
      <c r="E182" s="102" t="s">
        <v>2336</v>
      </c>
      <c r="F182" s="106" t="s">
        <v>557</v>
      </c>
      <c r="G182" s="105" t="s">
        <v>1464</v>
      </c>
      <c r="H182" s="1090"/>
      <c r="I182" s="1090"/>
      <c r="J182" s="1090"/>
      <c r="O182" s="108" t="s">
        <v>427</v>
      </c>
      <c r="P182" s="108" t="s">
        <v>385</v>
      </c>
      <c r="Q182" s="97">
        <f>VLOOKUP(P182,Data!$D$2:$E$144,2,FALSE)</f>
        <v>32500000</v>
      </c>
      <c r="Y182" s="107"/>
    </row>
    <row r="183" spans="1:25" s="104" customFormat="1" x14ac:dyDescent="0.2">
      <c r="A183" s="97" t="s">
        <v>2345</v>
      </c>
      <c r="B183" s="105" t="s">
        <v>2398</v>
      </c>
      <c r="C183" s="14" t="s">
        <v>2402</v>
      </c>
      <c r="D183" s="117">
        <v>985</v>
      </c>
      <c r="E183" s="102" t="s">
        <v>2336</v>
      </c>
      <c r="F183" s="106" t="s">
        <v>557</v>
      </c>
      <c r="G183" s="105" t="s">
        <v>1464</v>
      </c>
      <c r="H183" s="1090"/>
      <c r="I183" s="1090"/>
      <c r="J183" s="1090"/>
      <c r="O183" s="108" t="s">
        <v>427</v>
      </c>
      <c r="P183" s="108" t="s">
        <v>385</v>
      </c>
      <c r="Q183" s="97">
        <f>VLOOKUP(P183,Data!$D$2:$E$144,2,FALSE)</f>
        <v>32500000</v>
      </c>
      <c r="Y183" s="107"/>
    </row>
    <row r="184" spans="1:25" s="104" customFormat="1" x14ac:dyDescent="0.2">
      <c r="A184" s="97" t="s">
        <v>2345</v>
      </c>
      <c r="B184" s="105" t="s">
        <v>2399</v>
      </c>
      <c r="C184" s="14" t="s">
        <v>2403</v>
      </c>
      <c r="D184" s="117">
        <v>6639</v>
      </c>
      <c r="E184" s="102"/>
      <c r="F184" s="106" t="s">
        <v>557</v>
      </c>
      <c r="G184" s="105" t="s">
        <v>1464</v>
      </c>
      <c r="H184" s="1090"/>
      <c r="I184" s="1090"/>
      <c r="J184" s="1090"/>
      <c r="O184" s="108" t="s">
        <v>427</v>
      </c>
      <c r="P184" s="108" t="s">
        <v>385</v>
      </c>
      <c r="Q184" s="97">
        <f>VLOOKUP(P184,Data!$D$2:$E$144,2,FALSE)</f>
        <v>32500000</v>
      </c>
      <c r="Y184" s="107"/>
    </row>
    <row r="185" spans="1:25" s="115" customFormat="1" x14ac:dyDescent="0.2">
      <c r="A185" s="108" t="s">
        <v>2345</v>
      </c>
      <c r="B185" s="105" t="s">
        <v>2404</v>
      </c>
      <c r="C185" s="13" t="s">
        <v>2395</v>
      </c>
      <c r="D185" s="113">
        <v>53505</v>
      </c>
      <c r="E185" s="113"/>
      <c r="F185" s="118" t="s">
        <v>557</v>
      </c>
      <c r="G185" s="116" t="s">
        <v>1464</v>
      </c>
      <c r="H185" s="1090"/>
      <c r="I185" s="1090"/>
      <c r="J185" s="1090"/>
      <c r="O185" s="108" t="s">
        <v>427</v>
      </c>
      <c r="P185" s="108" t="s">
        <v>375</v>
      </c>
      <c r="Q185" s="108">
        <f>VLOOKUP(P185,Data!$D$2:$E$144,2,FALSE)</f>
        <v>32250000</v>
      </c>
      <c r="Y185" s="119"/>
    </row>
    <row r="186" spans="1:25" x14ac:dyDescent="0.2">
      <c r="B186" s="8" t="s">
        <v>1465</v>
      </c>
      <c r="D186" s="16"/>
      <c r="E186" s="56"/>
      <c r="F186" s="7" t="s">
        <v>558</v>
      </c>
      <c r="G186" s="8" t="s">
        <v>1465</v>
      </c>
      <c r="H186" s="16">
        <v>-158</v>
      </c>
      <c r="I186" s="16">
        <v>-158</v>
      </c>
      <c r="J186" s="16">
        <v>-158</v>
      </c>
      <c r="O186" s="65"/>
      <c r="P186" s="65"/>
      <c r="Q186" s="3" t="e">
        <f>VLOOKUP(P186,Data!$D$2:$E$144,2,FALSE)</f>
        <v>#N/A</v>
      </c>
    </row>
    <row r="187" spans="1:25" x14ac:dyDescent="0.2">
      <c r="A187" s="1634" t="s">
        <v>2835</v>
      </c>
      <c r="B187" s="1635" t="s">
        <v>1466</v>
      </c>
      <c r="C187" s="1634" t="s">
        <v>3020</v>
      </c>
      <c r="D187" s="1090">
        <v>128</v>
      </c>
      <c r="E187" s="1090" t="s">
        <v>2336</v>
      </c>
      <c r="F187" s="7" t="s">
        <v>559</v>
      </c>
      <c r="G187" s="8" t="s">
        <v>1466</v>
      </c>
      <c r="H187" s="16">
        <v>-563.20000000000005</v>
      </c>
      <c r="I187" s="16">
        <v>-1078.23</v>
      </c>
      <c r="J187" s="16">
        <v>-127.5</v>
      </c>
      <c r="O187" s="65" t="s">
        <v>2379</v>
      </c>
      <c r="P187" s="65" t="s">
        <v>345</v>
      </c>
      <c r="Q187" s="3">
        <f>VLOOKUP(P187,Data!$D$2:$E$144,2,FALSE)</f>
        <v>98393000</v>
      </c>
    </row>
    <row r="188" spans="1:25" x14ac:dyDescent="0.2">
      <c r="B188" s="8" t="s">
        <v>1467</v>
      </c>
      <c r="D188" s="16"/>
      <c r="E188" s="56"/>
      <c r="F188" s="7" t="s">
        <v>560</v>
      </c>
      <c r="G188" s="8" t="s">
        <v>1467</v>
      </c>
      <c r="H188" s="16">
        <v>-140</v>
      </c>
      <c r="I188" s="16">
        <v>0</v>
      </c>
      <c r="J188" s="16">
        <v>0</v>
      </c>
      <c r="O188" s="65"/>
      <c r="P188" s="65"/>
      <c r="Q188" s="3" t="e">
        <f>VLOOKUP(P188,Data!$D$2:$E$144,2,FALSE)</f>
        <v>#N/A</v>
      </c>
    </row>
    <row r="189" spans="1:25" x14ac:dyDescent="0.2">
      <c r="B189" s="8" t="s">
        <v>1468</v>
      </c>
      <c r="D189" s="16" t="s">
        <v>320</v>
      </c>
      <c r="E189" s="56"/>
      <c r="F189" s="7" t="s">
        <v>561</v>
      </c>
      <c r="G189" s="8" t="s">
        <v>1468</v>
      </c>
      <c r="H189" s="16">
        <v>-5096.51</v>
      </c>
      <c r="I189" s="16">
        <v>-5096.51</v>
      </c>
      <c r="J189" s="16">
        <v>0</v>
      </c>
      <c r="O189" s="65"/>
      <c r="P189" s="65"/>
      <c r="Q189" s="3" t="e">
        <f>VLOOKUP(P189,Data!$D$2:$E$144,2,FALSE)</f>
        <v>#N/A</v>
      </c>
    </row>
    <row r="190" spans="1:25" ht="25.5" x14ac:dyDescent="0.2">
      <c r="A190" s="1646" t="s">
        <v>2832</v>
      </c>
      <c r="B190" s="1647" t="s">
        <v>1469</v>
      </c>
      <c r="C190" s="1646" t="s">
        <v>3025</v>
      </c>
      <c r="D190" s="1090">
        <v>132</v>
      </c>
      <c r="E190" s="1090" t="s">
        <v>2336</v>
      </c>
      <c r="F190" s="7" t="s">
        <v>562</v>
      </c>
      <c r="G190" s="8" t="s">
        <v>1469</v>
      </c>
      <c r="H190" s="16">
        <v>-77.599999999999994</v>
      </c>
      <c r="I190" s="16">
        <v>-229.65</v>
      </c>
      <c r="J190" s="16">
        <v>-131.57</v>
      </c>
      <c r="O190" s="65" t="s">
        <v>287</v>
      </c>
      <c r="P190" s="65" t="s">
        <v>412</v>
      </c>
      <c r="Q190" s="3">
        <f>VLOOKUP(P190,Data!$D$2:$E$144,2,FALSE)</f>
        <v>34300000</v>
      </c>
    </row>
    <row r="191" spans="1:25" x14ac:dyDescent="0.2">
      <c r="A191" s="1648" t="s">
        <v>2835</v>
      </c>
      <c r="B191" s="1649" t="s">
        <v>1470</v>
      </c>
      <c r="C191" s="1648" t="s">
        <v>3026</v>
      </c>
      <c r="D191" s="1090">
        <v>0</v>
      </c>
      <c r="E191" s="1090" t="s">
        <v>2336</v>
      </c>
      <c r="F191" s="7" t="s">
        <v>563</v>
      </c>
      <c r="G191" s="8" t="s">
        <v>1470</v>
      </c>
      <c r="H191" s="16">
        <v>-3115.35</v>
      </c>
      <c r="I191" s="16">
        <v>-2317</v>
      </c>
      <c r="J191" s="16">
        <v>0</v>
      </c>
      <c r="O191" s="65" t="s">
        <v>2503</v>
      </c>
      <c r="P191" s="65" t="s">
        <v>395</v>
      </c>
      <c r="Q191" s="3">
        <f>VLOOKUP(P191,Data!$D$2:$E$144,2,FALSE)</f>
        <v>35110000</v>
      </c>
    </row>
    <row r="192" spans="1:25" s="1655" customFormat="1" x14ac:dyDescent="0.2">
      <c r="B192" s="1654"/>
      <c r="D192" s="1658">
        <f>SUM(D193:D194)</f>
        <v>577</v>
      </c>
      <c r="E192" s="1658"/>
      <c r="F192" s="1653" t="s">
        <v>564</v>
      </c>
      <c r="G192" s="1654" t="s">
        <v>1471</v>
      </c>
      <c r="H192" s="1658">
        <v>-779.58</v>
      </c>
      <c r="I192" s="1658">
        <v>-306.98</v>
      </c>
      <c r="J192" s="1658">
        <v>-576.78</v>
      </c>
      <c r="Q192" s="1655" t="e">
        <f>VLOOKUP(P192,Data!$D$2:$E$144,2,FALSE)</f>
        <v>#N/A</v>
      </c>
      <c r="Y192" s="1657"/>
    </row>
    <row r="193" spans="1:25" s="1650" customFormat="1" ht="25.5" x14ac:dyDescent="0.2">
      <c r="A193" s="1659" t="s">
        <v>2832</v>
      </c>
      <c r="B193" s="1432" t="s">
        <v>3028</v>
      </c>
      <c r="C193" s="1659" t="s">
        <v>3027</v>
      </c>
      <c r="D193" s="1090">
        <v>393</v>
      </c>
      <c r="E193" s="1090" t="s">
        <v>2336</v>
      </c>
      <c r="F193" s="1651" t="s">
        <v>564</v>
      </c>
      <c r="G193" s="1652" t="s">
        <v>1471</v>
      </c>
      <c r="H193" s="1090"/>
      <c r="I193" s="1090"/>
      <c r="J193" s="1090"/>
      <c r="O193" s="1660" t="s">
        <v>287</v>
      </c>
      <c r="P193" s="1660" t="s">
        <v>417</v>
      </c>
      <c r="Q193" s="1650">
        <f>VLOOKUP(P193,Data!$D$2:$E$144,2,FALSE)</f>
        <v>43800000</v>
      </c>
      <c r="Y193" s="1656"/>
    </row>
    <row r="194" spans="1:25" ht="25.5" x14ac:dyDescent="0.2">
      <c r="A194" s="1669" t="s">
        <v>2835</v>
      </c>
      <c r="B194" s="1432" t="s">
        <v>3029</v>
      </c>
      <c r="C194" s="1669" t="s">
        <v>3027</v>
      </c>
      <c r="D194" s="1090">
        <v>184</v>
      </c>
      <c r="E194" s="1090" t="s">
        <v>2336</v>
      </c>
      <c r="F194" s="7" t="s">
        <v>564</v>
      </c>
      <c r="G194" s="8" t="s">
        <v>1471</v>
      </c>
      <c r="H194" s="1090"/>
      <c r="I194" s="1090"/>
      <c r="J194" s="1090"/>
      <c r="O194" s="1660" t="s">
        <v>287</v>
      </c>
      <c r="P194" s="1660" t="s">
        <v>417</v>
      </c>
      <c r="Q194" s="3">
        <f>VLOOKUP(P194,Data!$D$2:$E$144,2,FALSE)</f>
        <v>43800000</v>
      </c>
    </row>
    <row r="195" spans="1:25" x14ac:dyDescent="0.2">
      <c r="B195" s="8" t="s">
        <v>1472</v>
      </c>
      <c r="D195" s="16"/>
      <c r="E195" s="56"/>
      <c r="F195" s="7" t="s">
        <v>565</v>
      </c>
      <c r="G195" s="8" t="s">
        <v>1472</v>
      </c>
      <c r="H195" s="16">
        <v>0</v>
      </c>
      <c r="I195" s="16">
        <v>-3480</v>
      </c>
      <c r="J195" s="16">
        <v>-2855</v>
      </c>
      <c r="O195" s="65"/>
      <c r="P195" s="65"/>
      <c r="Q195" s="3" t="e">
        <f>VLOOKUP(P195,Data!$D$2:$E$144,2,FALSE)</f>
        <v>#N/A</v>
      </c>
    </row>
    <row r="196" spans="1:25" s="1665" customFormat="1" x14ac:dyDescent="0.2">
      <c r="B196" s="1664"/>
      <c r="D196" s="1668">
        <f>SUM(D197:D198)</f>
        <v>82589.429999999993</v>
      </c>
      <c r="E196" s="1668"/>
      <c r="F196" s="1663" t="s">
        <v>566</v>
      </c>
      <c r="G196" s="1664" t="s">
        <v>1473</v>
      </c>
      <c r="H196" s="1668">
        <v>-56857.22</v>
      </c>
      <c r="I196" s="1668">
        <v>-85344.99</v>
      </c>
      <c r="J196" s="1668">
        <v>-82589.429999999993</v>
      </c>
      <c r="Q196" s="1665" t="e">
        <f>VLOOKUP(P196,Data!$D$2:$E$144,2,FALSE)</f>
        <v>#N/A</v>
      </c>
      <c r="Y196" s="1667"/>
    </row>
    <row r="197" spans="1:25" s="1660" customFormat="1" ht="25.5" x14ac:dyDescent="0.2">
      <c r="A197" s="1669" t="s">
        <v>2443</v>
      </c>
      <c r="B197" s="1432" t="s">
        <v>3031</v>
      </c>
      <c r="C197" s="1669" t="s">
        <v>2602</v>
      </c>
      <c r="D197" s="1090">
        <v>82489.429999999993</v>
      </c>
      <c r="E197" s="1090" t="s">
        <v>2336</v>
      </c>
      <c r="F197" s="1661" t="s">
        <v>566</v>
      </c>
      <c r="G197" s="1662" t="s">
        <v>1473</v>
      </c>
      <c r="H197" s="1090"/>
      <c r="I197" s="1090"/>
      <c r="J197" s="1090"/>
      <c r="O197" s="1660" t="s">
        <v>287</v>
      </c>
      <c r="P197" s="1660" t="s">
        <v>409</v>
      </c>
      <c r="Q197" s="1660">
        <f>VLOOKUP(P197,Data!$D$2:$E$144,2,FALSE)</f>
        <v>60170000</v>
      </c>
      <c r="Y197" s="1666"/>
    </row>
    <row r="198" spans="1:25" ht="25.5" x14ac:dyDescent="0.2">
      <c r="A198" s="1670" t="s">
        <v>2832</v>
      </c>
      <c r="B198" s="1432" t="s">
        <v>3032</v>
      </c>
      <c r="C198" s="1670" t="s">
        <v>3030</v>
      </c>
      <c r="D198" s="1090">
        <v>100</v>
      </c>
      <c r="E198" s="1090" t="s">
        <v>2336</v>
      </c>
      <c r="F198" s="7" t="s">
        <v>566</v>
      </c>
      <c r="G198" s="8" t="s">
        <v>1473</v>
      </c>
      <c r="H198" s="1090"/>
      <c r="I198" s="1090"/>
      <c r="J198" s="1090"/>
      <c r="O198" s="65" t="s">
        <v>287</v>
      </c>
      <c r="P198" s="65" t="s">
        <v>409</v>
      </c>
      <c r="Q198" s="3">
        <f>VLOOKUP(P198,Data!$D$2:$E$144,2,FALSE)</f>
        <v>60170000</v>
      </c>
    </row>
    <row r="199" spans="1:25" x14ac:dyDescent="0.2">
      <c r="B199" s="8" t="s">
        <v>1474</v>
      </c>
      <c r="D199" s="16"/>
      <c r="E199" s="56"/>
      <c r="F199" s="7" t="s">
        <v>567</v>
      </c>
      <c r="G199" s="8" t="s">
        <v>1474</v>
      </c>
      <c r="H199" s="16">
        <v>-2844.62</v>
      </c>
      <c r="I199" s="16">
        <v>-4534.55</v>
      </c>
      <c r="J199" s="16">
        <v>-163.5</v>
      </c>
      <c r="O199" s="65"/>
      <c r="P199" s="65"/>
      <c r="Q199" s="3" t="e">
        <f>VLOOKUP(P199,Data!$D$2:$E$144,2,FALSE)</f>
        <v>#N/A</v>
      </c>
    </row>
    <row r="200" spans="1:25" ht="25.5" x14ac:dyDescent="0.2">
      <c r="A200" s="1671" t="s">
        <v>2832</v>
      </c>
      <c r="B200" s="1672" t="s">
        <v>1475</v>
      </c>
      <c r="C200" s="1671" t="s">
        <v>3025</v>
      </c>
      <c r="D200" s="1090">
        <v>1090</v>
      </c>
      <c r="E200" s="1090" t="s">
        <v>2336</v>
      </c>
      <c r="F200" s="7" t="s">
        <v>568</v>
      </c>
      <c r="G200" s="8" t="s">
        <v>1475</v>
      </c>
      <c r="H200" s="16">
        <v>0</v>
      </c>
      <c r="I200" s="16">
        <v>-1281.1600000000001</v>
      </c>
      <c r="J200" s="16">
        <v>-1090.17</v>
      </c>
      <c r="O200" s="65" t="s">
        <v>287</v>
      </c>
      <c r="P200" s="65" t="s">
        <v>412</v>
      </c>
      <c r="Q200" s="3">
        <f>VLOOKUP(P200,Data!$D$2:$E$144,2,FALSE)</f>
        <v>34300000</v>
      </c>
    </row>
    <row r="201" spans="1:25" ht="25.5" x14ac:dyDescent="0.2">
      <c r="A201" s="1675" t="s">
        <v>2835</v>
      </c>
      <c r="B201" s="1676" t="s">
        <v>1476</v>
      </c>
      <c r="C201" s="14" t="s">
        <v>3034</v>
      </c>
      <c r="D201" s="1090">
        <v>10000</v>
      </c>
      <c r="E201" s="1090" t="s">
        <v>2336</v>
      </c>
      <c r="F201" s="7" t="s">
        <v>569</v>
      </c>
      <c r="G201" s="8" t="s">
        <v>1476</v>
      </c>
      <c r="H201" s="16">
        <v>-7208.44</v>
      </c>
      <c r="I201" s="16">
        <v>-7004.55</v>
      </c>
      <c r="J201" s="16">
        <v>-8222.27</v>
      </c>
      <c r="O201" s="65" t="s">
        <v>2757</v>
      </c>
      <c r="P201" s="65" t="s">
        <v>332</v>
      </c>
      <c r="Q201" s="3">
        <f>VLOOKUP(P201,Data!$D$2:$E$144,2,FALSE)</f>
        <v>39712300</v>
      </c>
    </row>
    <row r="202" spans="1:25" x14ac:dyDescent="0.2">
      <c r="B202" s="8" t="s">
        <v>1477</v>
      </c>
      <c r="D202" s="16"/>
      <c r="E202" s="56"/>
      <c r="F202" s="7" t="s">
        <v>570</v>
      </c>
      <c r="G202" s="8" t="s">
        <v>1477</v>
      </c>
      <c r="H202" s="16">
        <v>-31713.64</v>
      </c>
      <c r="I202" s="16">
        <v>-3238.86</v>
      </c>
      <c r="J202" s="16">
        <v>0</v>
      </c>
      <c r="O202" s="65"/>
      <c r="P202" s="65"/>
      <c r="Q202" s="3" t="e">
        <f>VLOOKUP(P202,Data!$D$2:$E$144,2,FALSE)</f>
        <v>#N/A</v>
      </c>
    </row>
    <row r="203" spans="1:25" ht="25.5" x14ac:dyDescent="0.2">
      <c r="A203" s="2098" t="s">
        <v>2835</v>
      </c>
      <c r="B203" s="2099" t="s">
        <v>1478</v>
      </c>
      <c r="C203" s="2098" t="s">
        <v>3170</v>
      </c>
      <c r="D203" s="1090">
        <v>172</v>
      </c>
      <c r="E203" s="1090" t="s">
        <v>2336</v>
      </c>
      <c r="F203" s="7" t="s">
        <v>571</v>
      </c>
      <c r="G203" s="8" t="s">
        <v>1478</v>
      </c>
      <c r="H203" s="16">
        <v>-341.25</v>
      </c>
      <c r="I203" s="16">
        <v>0</v>
      </c>
      <c r="J203" s="16">
        <v>-172</v>
      </c>
      <c r="O203" s="65" t="s">
        <v>284</v>
      </c>
      <c r="P203" s="65" t="s">
        <v>388</v>
      </c>
      <c r="Q203" s="3">
        <f>VLOOKUP(P203,Data!$D$2:$E$144,2,FALSE)</f>
        <v>22000000</v>
      </c>
    </row>
    <row r="204" spans="1:25" x14ac:dyDescent="0.2">
      <c r="A204" s="1677" t="s">
        <v>2835</v>
      </c>
      <c r="B204" s="1678" t="s">
        <v>1479</v>
      </c>
      <c r="C204" s="1677" t="s">
        <v>3035</v>
      </c>
      <c r="D204" s="1090">
        <v>264</v>
      </c>
      <c r="E204" s="1090" t="s">
        <v>2336</v>
      </c>
      <c r="F204" s="7" t="s">
        <v>572</v>
      </c>
      <c r="G204" s="8" t="s">
        <v>1479</v>
      </c>
      <c r="H204" s="16">
        <v>-514.79999999999995</v>
      </c>
      <c r="I204" s="16">
        <v>-280.8</v>
      </c>
      <c r="J204" s="16">
        <v>-264</v>
      </c>
      <c r="O204" s="65" t="s">
        <v>2503</v>
      </c>
      <c r="P204" s="65" t="s">
        <v>395</v>
      </c>
      <c r="Q204" s="3">
        <f>VLOOKUP(P204,Data!$D$2:$E$144,2,FALSE)</f>
        <v>35110000</v>
      </c>
    </row>
    <row r="205" spans="1:25" s="1684" customFormat="1" x14ac:dyDescent="0.2">
      <c r="B205" s="1683"/>
      <c r="C205" s="68"/>
      <c r="D205" s="1687">
        <f>SUM(D206:D207)</f>
        <v>571198</v>
      </c>
      <c r="E205" s="1687"/>
      <c r="F205" s="1682" t="s">
        <v>573</v>
      </c>
      <c r="G205" s="1683" t="s">
        <v>1480</v>
      </c>
      <c r="H205" s="1687">
        <v>-8003.27</v>
      </c>
      <c r="I205" s="1687">
        <v>-23043.439999999999</v>
      </c>
      <c r="J205" s="1687">
        <v>-568375.59</v>
      </c>
      <c r="Q205" s="1684" t="e">
        <f>VLOOKUP(P205,Data!$D$2:$E$144,2,FALSE)</f>
        <v>#N/A</v>
      </c>
      <c r="Y205" s="1686"/>
    </row>
    <row r="206" spans="1:25" s="1679" customFormat="1" ht="25.5" x14ac:dyDescent="0.2">
      <c r="A206" s="1688" t="s">
        <v>2372</v>
      </c>
      <c r="B206" s="1432" t="s">
        <v>3038</v>
      </c>
      <c r="C206" s="14" t="s">
        <v>2662</v>
      </c>
      <c r="D206" s="1090">
        <v>0</v>
      </c>
      <c r="E206" s="1090" t="s">
        <v>2337</v>
      </c>
      <c r="F206" s="1680" t="s">
        <v>573</v>
      </c>
      <c r="G206" s="1681" t="s">
        <v>1480</v>
      </c>
      <c r="H206" s="1090"/>
      <c r="I206" s="1090"/>
      <c r="J206" s="1090"/>
      <c r="O206" s="1679" t="s">
        <v>287</v>
      </c>
      <c r="P206" s="1679" t="s">
        <v>412</v>
      </c>
      <c r="Q206" s="1679">
        <f>VLOOKUP(P206,Data!$D$2:$E$144,2,FALSE)</f>
        <v>34300000</v>
      </c>
      <c r="Y206" s="1685"/>
    </row>
    <row r="207" spans="1:25" ht="25.5" x14ac:dyDescent="0.2">
      <c r="A207" s="1691" t="s">
        <v>2832</v>
      </c>
      <c r="B207" s="1432" t="s">
        <v>3039</v>
      </c>
      <c r="C207" s="14" t="s">
        <v>3037</v>
      </c>
      <c r="D207" s="1090">
        <v>571198</v>
      </c>
      <c r="E207" s="1090" t="s">
        <v>2336</v>
      </c>
      <c r="F207" s="7" t="s">
        <v>573</v>
      </c>
      <c r="G207" s="8" t="s">
        <v>1480</v>
      </c>
      <c r="H207" s="1090"/>
      <c r="I207" s="1090"/>
      <c r="J207" s="1090"/>
      <c r="O207" s="65" t="s">
        <v>287</v>
      </c>
      <c r="P207" s="65" t="s">
        <v>412</v>
      </c>
      <c r="Q207" s="3">
        <f>VLOOKUP(P207,Data!$D$2:$E$144,2,FALSE)</f>
        <v>34300000</v>
      </c>
    </row>
    <row r="208" spans="1:25" x14ac:dyDescent="0.2">
      <c r="B208" s="8" t="s">
        <v>1481</v>
      </c>
      <c r="D208" s="16"/>
      <c r="E208" s="56"/>
      <c r="F208" s="7" t="s">
        <v>574</v>
      </c>
      <c r="G208" s="8" t="s">
        <v>1481</v>
      </c>
      <c r="H208" s="16">
        <v>-33729.75</v>
      </c>
      <c r="I208" s="16">
        <v>-2390.6999999999998</v>
      </c>
      <c r="J208" s="16">
        <v>0</v>
      </c>
      <c r="O208" s="65"/>
      <c r="P208" s="65"/>
      <c r="Q208" s="3" t="e">
        <f>VLOOKUP(P208,Data!$D$2:$E$144,2,FALSE)</f>
        <v>#N/A</v>
      </c>
    </row>
    <row r="209" spans="1:25" x14ac:dyDescent="0.2">
      <c r="B209" s="8" t="s">
        <v>1482</v>
      </c>
      <c r="D209" s="16"/>
      <c r="E209" s="56"/>
      <c r="F209" s="7" t="s">
        <v>575</v>
      </c>
      <c r="G209" s="8" t="s">
        <v>1482</v>
      </c>
      <c r="H209" s="16">
        <v>-99.95</v>
      </c>
      <c r="I209" s="16">
        <v>0</v>
      </c>
      <c r="J209" s="16">
        <v>0</v>
      </c>
      <c r="O209" s="65"/>
      <c r="P209" s="65"/>
      <c r="Q209" s="3" t="e">
        <f>VLOOKUP(P209,Data!$D$2:$E$144,2,FALSE)</f>
        <v>#N/A</v>
      </c>
    </row>
    <row r="210" spans="1:25" ht="25.5" x14ac:dyDescent="0.2">
      <c r="A210" s="676" t="s">
        <v>2372</v>
      </c>
      <c r="B210" s="678" t="s">
        <v>1483</v>
      </c>
      <c r="C210" s="676" t="s">
        <v>2663</v>
      </c>
      <c r="D210" s="677">
        <v>6717.97</v>
      </c>
      <c r="E210" s="677" t="s">
        <v>2331</v>
      </c>
      <c r="F210" s="7" t="s">
        <v>576</v>
      </c>
      <c r="G210" s="8" t="s">
        <v>1483</v>
      </c>
      <c r="H210" s="16">
        <v>-392754.51</v>
      </c>
      <c r="I210" s="16">
        <v>-29390.91</v>
      </c>
      <c r="J210" s="16">
        <v>-24513.34</v>
      </c>
      <c r="O210" s="65" t="s">
        <v>287</v>
      </c>
      <c r="P210" s="65" t="s">
        <v>417</v>
      </c>
      <c r="Q210" s="3">
        <f>VLOOKUP(P210,Data!$D$2:$E$144,2,FALSE)</f>
        <v>43800000</v>
      </c>
    </row>
    <row r="211" spans="1:25" s="111" customFormat="1" x14ac:dyDescent="0.2">
      <c r="B211" s="110"/>
      <c r="C211" s="68"/>
      <c r="D211" s="125">
        <f>SUM(D212:D213)</f>
        <v>24500</v>
      </c>
      <c r="E211" s="125"/>
      <c r="F211" s="109" t="s">
        <v>577</v>
      </c>
      <c r="G211" s="110" t="s">
        <v>1484</v>
      </c>
      <c r="H211" s="114">
        <v>-60239.93</v>
      </c>
      <c r="I211" s="114">
        <v>-37735.17</v>
      </c>
      <c r="J211" s="114">
        <v>-27850.720000000001</v>
      </c>
      <c r="Y211" s="112"/>
    </row>
    <row r="212" spans="1:25" s="115" customFormat="1" x14ac:dyDescent="0.2">
      <c r="A212" s="115" t="s">
        <v>2345</v>
      </c>
      <c r="B212" s="105" t="s">
        <v>2405</v>
      </c>
      <c r="C212" s="14" t="s">
        <v>2407</v>
      </c>
      <c r="D212" s="128">
        <v>12500</v>
      </c>
      <c r="E212" s="128" t="s">
        <v>2336</v>
      </c>
      <c r="F212" s="118" t="s">
        <v>577</v>
      </c>
      <c r="G212" s="116" t="s">
        <v>1484</v>
      </c>
      <c r="H212" s="1090"/>
      <c r="I212" s="1090"/>
      <c r="J212" s="1090"/>
      <c r="O212" s="108" t="s">
        <v>427</v>
      </c>
      <c r="P212" s="108" t="s">
        <v>385</v>
      </c>
      <c r="Q212" s="120">
        <f>VLOOKUP(P212,Data!$D$2:$E$144,2,FALSE)</f>
        <v>32500000</v>
      </c>
      <c r="Y212" s="119"/>
    </row>
    <row r="213" spans="1:25" s="115" customFormat="1" x14ac:dyDescent="0.2">
      <c r="A213" s="115" t="s">
        <v>2345</v>
      </c>
      <c r="B213" s="105" t="s">
        <v>2406</v>
      </c>
      <c r="C213" s="14" t="s">
        <v>2408</v>
      </c>
      <c r="D213" s="128">
        <v>12000</v>
      </c>
      <c r="E213" s="128" t="s">
        <v>2336</v>
      </c>
      <c r="F213" s="118" t="s">
        <v>577</v>
      </c>
      <c r="G213" s="116" t="s">
        <v>1484</v>
      </c>
      <c r="H213" s="1090"/>
      <c r="I213" s="1090"/>
      <c r="J213" s="1090"/>
      <c r="O213" s="120" t="s">
        <v>427</v>
      </c>
      <c r="P213" s="120" t="s">
        <v>385</v>
      </c>
      <c r="Q213" s="120">
        <f>VLOOKUP(P213,Data!$D$2:$E$144,2,FALSE)</f>
        <v>32500000</v>
      </c>
      <c r="Y213" s="119"/>
    </row>
    <row r="214" spans="1:25" x14ac:dyDescent="0.2">
      <c r="B214" s="8" t="s">
        <v>1485</v>
      </c>
      <c r="D214" s="16"/>
      <c r="E214" s="56"/>
      <c r="F214" s="7" t="s">
        <v>578</v>
      </c>
      <c r="G214" s="8" t="s">
        <v>1485</v>
      </c>
      <c r="H214" s="16">
        <v>-4638.75</v>
      </c>
      <c r="I214" s="16">
        <v>-5231.25</v>
      </c>
      <c r="J214" s="16">
        <v>-2092.5</v>
      </c>
      <c r="O214" s="65"/>
      <c r="P214" s="65"/>
      <c r="Q214" s="3" t="e">
        <f>VLOOKUP(P214,Data!$D$2:$E$144,2,FALSE)</f>
        <v>#N/A</v>
      </c>
    </row>
    <row r="215" spans="1:25" x14ac:dyDescent="0.2">
      <c r="B215" s="8" t="s">
        <v>1486</v>
      </c>
      <c r="D215" s="16"/>
      <c r="E215" s="56"/>
      <c r="F215" s="7" t="s">
        <v>579</v>
      </c>
      <c r="G215" s="8" t="s">
        <v>1486</v>
      </c>
      <c r="H215" s="16">
        <v>-295</v>
      </c>
      <c r="I215" s="16">
        <v>-295</v>
      </c>
      <c r="J215" s="16">
        <v>-317.8</v>
      </c>
      <c r="O215" s="65"/>
      <c r="P215" s="65"/>
      <c r="Q215" s="3" t="e">
        <f>VLOOKUP(P215,Data!$D$2:$E$144,2,FALSE)</f>
        <v>#N/A</v>
      </c>
    </row>
    <row r="216" spans="1:25" s="426" customFormat="1" x14ac:dyDescent="0.2">
      <c r="B216" s="256"/>
      <c r="D216" s="423">
        <f>SUM(D217:D218)</f>
        <v>647.73</v>
      </c>
      <c r="E216" s="423"/>
      <c r="F216" s="255" t="s">
        <v>580</v>
      </c>
      <c r="G216" s="256" t="s">
        <v>1487</v>
      </c>
      <c r="H216" s="423">
        <v>-1047.6099999999999</v>
      </c>
      <c r="I216" s="423">
        <v>-772.8</v>
      </c>
      <c r="J216" s="423">
        <v>-647.72</v>
      </c>
      <c r="Q216" s="426" t="e">
        <f>VLOOKUP(P216,Data!$D$2:$E$144,2,FALSE)</f>
        <v>#N/A</v>
      </c>
      <c r="Y216" s="258"/>
    </row>
    <row r="217" spans="1:25" s="672" customFormat="1" ht="25.5" x14ac:dyDescent="0.2">
      <c r="A217" s="676" t="s">
        <v>2524</v>
      </c>
      <c r="B217" s="1092" t="s">
        <v>2829</v>
      </c>
      <c r="C217" s="676" t="s">
        <v>2546</v>
      </c>
      <c r="D217" s="677">
        <v>647.73</v>
      </c>
      <c r="E217" s="677" t="s">
        <v>2336</v>
      </c>
      <c r="F217" s="673" t="s">
        <v>580</v>
      </c>
      <c r="G217" s="674" t="s">
        <v>1487</v>
      </c>
      <c r="H217" s="1090"/>
      <c r="I217" s="1090"/>
      <c r="J217" s="1090"/>
      <c r="O217" s="672" t="s">
        <v>2503</v>
      </c>
      <c r="P217" s="672" t="s">
        <v>395</v>
      </c>
      <c r="Q217" s="672">
        <f>VLOOKUP(P217,Data!$D$2:$E$144,2,FALSE)</f>
        <v>35110000</v>
      </c>
      <c r="Y217" s="675"/>
    </row>
    <row r="218" spans="1:25" ht="25.5" x14ac:dyDescent="0.2">
      <c r="A218" s="679" t="s">
        <v>2372</v>
      </c>
      <c r="B218" s="1092" t="s">
        <v>2830</v>
      </c>
      <c r="C218" s="679" t="s">
        <v>2664</v>
      </c>
      <c r="D218" s="680">
        <v>0</v>
      </c>
      <c r="E218" s="680" t="s">
        <v>2331</v>
      </c>
      <c r="F218" s="7" t="s">
        <v>580</v>
      </c>
      <c r="G218" s="8" t="s">
        <v>1487</v>
      </c>
      <c r="H218" s="1090"/>
      <c r="I218" s="1090"/>
      <c r="J218" s="1090"/>
      <c r="O218" s="65" t="s">
        <v>2503</v>
      </c>
      <c r="P218" s="65" t="s">
        <v>395</v>
      </c>
      <c r="Q218" s="3">
        <f>VLOOKUP(P218,Data!$D$2:$E$144,2,FALSE)</f>
        <v>35110000</v>
      </c>
    </row>
    <row r="219" spans="1:25" x14ac:dyDescent="0.2">
      <c r="A219" s="1725" t="s">
        <v>2835</v>
      </c>
      <c r="B219" s="1726" t="s">
        <v>1488</v>
      </c>
      <c r="C219" s="1725" t="s">
        <v>3053</v>
      </c>
      <c r="D219" s="1090">
        <v>0</v>
      </c>
      <c r="E219" s="1090" t="s">
        <v>2336</v>
      </c>
      <c r="F219" s="7" t="s">
        <v>581</v>
      </c>
      <c r="G219" s="8" t="s">
        <v>1488</v>
      </c>
      <c r="H219" s="16">
        <v>-11380.19</v>
      </c>
      <c r="I219" s="16">
        <v>0</v>
      </c>
      <c r="J219" s="16">
        <v>0</v>
      </c>
      <c r="O219" s="1727" t="s">
        <v>2503</v>
      </c>
      <c r="P219" s="1727" t="s">
        <v>395</v>
      </c>
      <c r="Q219" s="3">
        <f>VLOOKUP(P219,Data!$D$2:$E$144,2,FALSE)</f>
        <v>35110000</v>
      </c>
    </row>
    <row r="220" spans="1:25" x14ac:dyDescent="0.2">
      <c r="A220" s="1730" t="s">
        <v>2835</v>
      </c>
      <c r="B220" s="1731" t="s">
        <v>1489</v>
      </c>
      <c r="C220" s="1730" t="s">
        <v>3055</v>
      </c>
      <c r="D220" s="1090">
        <v>0</v>
      </c>
      <c r="E220" s="1090" t="s">
        <v>2331</v>
      </c>
      <c r="F220" s="7" t="s">
        <v>582</v>
      </c>
      <c r="G220" s="8" t="s">
        <v>1489</v>
      </c>
      <c r="H220" s="16">
        <v>-72.95</v>
      </c>
      <c r="I220" s="16">
        <v>0</v>
      </c>
      <c r="J220" s="16">
        <v>0</v>
      </c>
      <c r="O220" s="65"/>
      <c r="P220" s="65"/>
      <c r="Q220" s="3" t="e">
        <f>VLOOKUP(P220,Data!$D$2:$E$144,2,FALSE)</f>
        <v>#N/A</v>
      </c>
    </row>
    <row r="221" spans="1:25" x14ac:dyDescent="0.2">
      <c r="B221" s="8" t="s">
        <v>1490</v>
      </c>
      <c r="D221" s="16"/>
      <c r="E221" s="56"/>
      <c r="F221" s="7" t="s">
        <v>583</v>
      </c>
      <c r="G221" s="8" t="s">
        <v>1490</v>
      </c>
      <c r="H221" s="16">
        <v>-80</v>
      </c>
      <c r="I221" s="16">
        <v>-365.06</v>
      </c>
      <c r="J221" s="16">
        <v>0</v>
      </c>
      <c r="O221" s="65"/>
      <c r="P221" s="65"/>
      <c r="Q221" s="3" t="e">
        <f>VLOOKUP(P221,Data!$D$2:$E$144,2,FALSE)</f>
        <v>#N/A</v>
      </c>
    </row>
    <row r="222" spans="1:25" ht="25.5" x14ac:dyDescent="0.2">
      <c r="A222" s="1734" t="s">
        <v>2832</v>
      </c>
      <c r="B222" s="1735" t="s">
        <v>1491</v>
      </c>
      <c r="C222" s="14" t="s">
        <v>3057</v>
      </c>
      <c r="D222" s="1090">
        <v>23416</v>
      </c>
      <c r="E222" s="1090" t="s">
        <v>2336</v>
      </c>
      <c r="F222" s="7" t="s">
        <v>584</v>
      </c>
      <c r="G222" s="8" t="s">
        <v>1491</v>
      </c>
      <c r="H222" s="16">
        <v>-36716.839999999997</v>
      </c>
      <c r="I222" s="16">
        <v>-26340.55</v>
      </c>
      <c r="J222" s="16">
        <v>-22035.7</v>
      </c>
      <c r="O222" s="65" t="s">
        <v>287</v>
      </c>
      <c r="P222" s="65" t="s">
        <v>410</v>
      </c>
      <c r="Q222" s="3">
        <f>VLOOKUP(P222,Data!$D$2:$E$144,2,FALSE)</f>
        <v>34100000</v>
      </c>
    </row>
    <row r="223" spans="1:25" ht="25.5" x14ac:dyDescent="0.2">
      <c r="A223" s="3" t="s">
        <v>2346</v>
      </c>
      <c r="B223" s="8" t="s">
        <v>1492</v>
      </c>
      <c r="C223" s="3" t="s">
        <v>2362</v>
      </c>
      <c r="D223" s="16">
        <v>19</v>
      </c>
      <c r="E223" s="56" t="s">
        <v>2331</v>
      </c>
      <c r="F223" s="7" t="s">
        <v>585</v>
      </c>
      <c r="G223" s="8" t="s">
        <v>1492</v>
      </c>
      <c r="H223" s="16">
        <v>-176.68</v>
      </c>
      <c r="I223" s="16">
        <v>-154.36000000000001</v>
      </c>
      <c r="J223" s="16">
        <v>-19.899999999999999</v>
      </c>
      <c r="O223" s="65" t="s">
        <v>2378</v>
      </c>
      <c r="P223" s="65" t="s">
        <v>362</v>
      </c>
      <c r="Q223" s="3">
        <f>VLOOKUP(P223,Data!$D$2:$E$144,2,FALSE)</f>
        <v>85147000</v>
      </c>
    </row>
    <row r="224" spans="1:25" s="1746" customFormat="1" x14ac:dyDescent="0.2">
      <c r="B224" s="1745"/>
      <c r="C224" s="68"/>
      <c r="D224" s="1749">
        <f>SUM(D225:D226)</f>
        <v>34569</v>
      </c>
      <c r="E224" s="1749"/>
      <c r="F224" s="1744" t="s">
        <v>586</v>
      </c>
      <c r="G224" s="1745" t="s">
        <v>1493</v>
      </c>
      <c r="H224" s="1749">
        <v>-8821.15</v>
      </c>
      <c r="I224" s="1749">
        <v>-3631.01</v>
      </c>
      <c r="J224" s="1749">
        <v>-31421.31</v>
      </c>
      <c r="Q224" s="1746" t="e">
        <f>VLOOKUP(P224,Data!$D$2:$E$144,2,FALSE)</f>
        <v>#N/A</v>
      </c>
      <c r="Y224" s="1748"/>
    </row>
    <row r="225" spans="1:25" s="1741" customFormat="1" ht="25.5" x14ac:dyDescent="0.2">
      <c r="A225" s="1750" t="s">
        <v>2372</v>
      </c>
      <c r="B225" s="1432" t="s">
        <v>3061</v>
      </c>
      <c r="C225" s="14" t="s">
        <v>2665</v>
      </c>
      <c r="D225" s="1090">
        <v>0</v>
      </c>
      <c r="E225" s="1090" t="s">
        <v>2336</v>
      </c>
      <c r="F225" s="1742" t="s">
        <v>586</v>
      </c>
      <c r="G225" s="1743" t="s">
        <v>1493</v>
      </c>
      <c r="H225" s="1090"/>
      <c r="I225" s="1090"/>
      <c r="J225" s="1090"/>
      <c r="O225" s="1741" t="s">
        <v>276</v>
      </c>
      <c r="P225" s="1741" t="s">
        <v>309</v>
      </c>
      <c r="Q225" s="1741">
        <f>VLOOKUP(P225,Data!$D$2:$E$144,2,FALSE)</f>
        <v>80500000</v>
      </c>
      <c r="Y225" s="1747"/>
    </row>
    <row r="226" spans="1:25" x14ac:dyDescent="0.2">
      <c r="A226" s="1752" t="s">
        <v>2835</v>
      </c>
      <c r="B226" s="1432" t="s">
        <v>3062</v>
      </c>
      <c r="C226" s="14" t="s">
        <v>3060</v>
      </c>
      <c r="D226" s="1090">
        <v>34569</v>
      </c>
      <c r="E226" s="1090" t="s">
        <v>2336</v>
      </c>
      <c r="F226" s="7" t="s">
        <v>586</v>
      </c>
      <c r="G226" s="8" t="s">
        <v>1493</v>
      </c>
      <c r="H226" s="1090"/>
      <c r="I226" s="1090"/>
      <c r="J226" s="1090"/>
      <c r="O226" s="65" t="s">
        <v>2503</v>
      </c>
      <c r="P226" s="65" t="s">
        <v>395</v>
      </c>
      <c r="Q226" s="3">
        <f>VLOOKUP(P226,Data!$D$2:$E$144,2,FALSE)</f>
        <v>35110000</v>
      </c>
    </row>
    <row r="227" spans="1:25" x14ac:dyDescent="0.2">
      <c r="A227" s="1753" t="s">
        <v>2835</v>
      </c>
      <c r="B227" s="1754" t="s">
        <v>1494</v>
      </c>
      <c r="C227" s="1753" t="s">
        <v>3063</v>
      </c>
      <c r="D227" s="1090">
        <v>962</v>
      </c>
      <c r="E227" s="1090" t="s">
        <v>2336</v>
      </c>
      <c r="F227" s="7" t="s">
        <v>587</v>
      </c>
      <c r="G227" s="8" t="s">
        <v>1494</v>
      </c>
      <c r="H227" s="16">
        <v>-368.93</v>
      </c>
      <c r="I227" s="16">
        <v>-475</v>
      </c>
      <c r="J227" s="16">
        <v>-970.15</v>
      </c>
      <c r="O227" s="65" t="s">
        <v>286</v>
      </c>
      <c r="P227" s="65" t="s">
        <v>404</v>
      </c>
      <c r="Q227" s="3">
        <f>VLOOKUP(P227,Data!$D$2:$E$144,2,FALSE)</f>
        <v>35120000</v>
      </c>
    </row>
    <row r="228" spans="1:25" s="426" customFormat="1" x14ac:dyDescent="0.2">
      <c r="B228" s="256"/>
      <c r="D228" s="423">
        <f>SUM(D229:D231)</f>
        <v>3959.13</v>
      </c>
      <c r="E228" s="423"/>
      <c r="F228" s="255" t="s">
        <v>588</v>
      </c>
      <c r="G228" s="256" t="s">
        <v>1495</v>
      </c>
      <c r="H228" s="423">
        <v>-1195.56</v>
      </c>
      <c r="I228" s="423">
        <v>-5845.37</v>
      </c>
      <c r="J228" s="423">
        <v>-4342.63</v>
      </c>
      <c r="Q228" s="426" t="e">
        <f>VLOOKUP(P228,Data!$D$2:$E$144,2,FALSE)</f>
        <v>#N/A</v>
      </c>
      <c r="Y228" s="258"/>
    </row>
    <row r="229" spans="1:25" s="681" customFormat="1" ht="25.5" x14ac:dyDescent="0.2">
      <c r="A229" s="685" t="s">
        <v>2524</v>
      </c>
      <c r="B229" s="671" t="s">
        <v>2667</v>
      </c>
      <c r="C229" s="685" t="s">
        <v>2547</v>
      </c>
      <c r="D229" s="686">
        <v>0</v>
      </c>
      <c r="E229" s="686" t="s">
        <v>2336</v>
      </c>
      <c r="F229" s="682" t="s">
        <v>588</v>
      </c>
      <c r="G229" s="683" t="s">
        <v>1495</v>
      </c>
      <c r="H229" s="1090"/>
      <c r="I229" s="1090"/>
      <c r="J229" s="1090"/>
      <c r="O229" s="681" t="s">
        <v>287</v>
      </c>
      <c r="P229" s="681" t="s">
        <v>417</v>
      </c>
      <c r="Q229" s="681">
        <f>VLOOKUP(P229,Data!$D$2:$E$144,2,FALSE)</f>
        <v>43800000</v>
      </c>
      <c r="Y229" s="684"/>
    </row>
    <row r="230" spans="1:25" ht="25.5" x14ac:dyDescent="0.2">
      <c r="A230" s="687" t="s">
        <v>2372</v>
      </c>
      <c r="B230" s="671" t="s">
        <v>2668</v>
      </c>
      <c r="C230" s="687" t="s">
        <v>2666</v>
      </c>
      <c r="D230" s="688">
        <v>174.13</v>
      </c>
      <c r="E230" s="688" t="s">
        <v>2336</v>
      </c>
      <c r="F230" s="7" t="s">
        <v>588</v>
      </c>
      <c r="G230" s="8" t="s">
        <v>1495</v>
      </c>
      <c r="H230" s="1090"/>
      <c r="I230" s="1090"/>
      <c r="J230" s="1090"/>
      <c r="O230" s="65" t="s">
        <v>287</v>
      </c>
      <c r="P230" s="65" t="s">
        <v>417</v>
      </c>
      <c r="Q230" s="3">
        <f>VLOOKUP(P230,Data!$D$2:$E$144,2,FALSE)</f>
        <v>43800000</v>
      </c>
    </row>
    <row r="231" spans="1:25" s="1765" customFormat="1" ht="25.5" x14ac:dyDescent="0.2">
      <c r="A231" s="1770" t="s">
        <v>2854</v>
      </c>
      <c r="B231" s="2265" t="s">
        <v>3242</v>
      </c>
      <c r="C231" s="1770" t="s">
        <v>3066</v>
      </c>
      <c r="D231" s="1090">
        <v>3785</v>
      </c>
      <c r="E231" s="1090" t="s">
        <v>2336</v>
      </c>
      <c r="F231" s="1766" t="s">
        <v>588</v>
      </c>
      <c r="G231" s="1767" t="s">
        <v>1495</v>
      </c>
      <c r="H231" s="1090"/>
      <c r="I231" s="1090"/>
      <c r="J231" s="1090"/>
      <c r="O231" s="1765" t="s">
        <v>287</v>
      </c>
      <c r="P231" s="1765" t="s">
        <v>417</v>
      </c>
      <c r="Q231" s="1765">
        <f>VLOOKUP(P231,Data!$D$2:$E$144,2,FALSE)</f>
        <v>43800000</v>
      </c>
      <c r="Y231" s="1768"/>
    </row>
    <row r="232" spans="1:25" s="1776" customFormat="1" ht="15" x14ac:dyDescent="0.25">
      <c r="B232" s="1775"/>
      <c r="C232" s="429"/>
      <c r="D232" s="1788">
        <f>SUM(D233:D235)</f>
        <v>1065</v>
      </c>
      <c r="E232" s="1780"/>
      <c r="F232" s="1774" t="s">
        <v>589</v>
      </c>
      <c r="G232" s="1775" t="s">
        <v>1496</v>
      </c>
      <c r="H232" s="1780">
        <v>-5861.8</v>
      </c>
      <c r="I232" s="1780">
        <v>-6563.31</v>
      </c>
      <c r="J232" s="1780">
        <v>-1905.57</v>
      </c>
      <c r="Q232" s="1776" t="e">
        <f>VLOOKUP(P232,Data!$D$2:$E$144,2,FALSE)</f>
        <v>#N/A</v>
      </c>
      <c r="Y232" s="1778"/>
    </row>
    <row r="233" spans="1:25" s="1771" customFormat="1" ht="25.5" x14ac:dyDescent="0.2">
      <c r="A233" s="1781" t="s">
        <v>2524</v>
      </c>
      <c r="B233" s="1432" t="s">
        <v>3070</v>
      </c>
      <c r="C233" s="1781"/>
      <c r="D233" s="1781">
        <v>0</v>
      </c>
      <c r="E233" s="1779" t="s">
        <v>2331</v>
      </c>
      <c r="F233" s="1772" t="s">
        <v>589</v>
      </c>
      <c r="G233" s="1773" t="s">
        <v>1496</v>
      </c>
      <c r="H233" s="1090"/>
      <c r="I233" s="1090"/>
      <c r="J233" s="1090"/>
      <c r="Q233" s="1771" t="e">
        <f>VLOOKUP(P233,Data!$D$2:$E$144,2,FALSE)</f>
        <v>#N/A</v>
      </c>
      <c r="Y233" s="1777"/>
    </row>
    <row r="234" spans="1:25" ht="25.5" x14ac:dyDescent="0.2">
      <c r="A234" s="1787" t="s">
        <v>2832</v>
      </c>
      <c r="B234" s="1432" t="s">
        <v>3071</v>
      </c>
      <c r="C234" s="1787" t="s">
        <v>3068</v>
      </c>
      <c r="D234" s="1090">
        <v>1000</v>
      </c>
      <c r="E234" s="1090" t="s">
        <v>2336</v>
      </c>
      <c r="F234" s="7" t="s">
        <v>589</v>
      </c>
      <c r="G234" s="8" t="s">
        <v>1496</v>
      </c>
      <c r="H234" s="1090"/>
      <c r="I234" s="1090"/>
      <c r="J234" s="1090"/>
      <c r="O234" s="65" t="s">
        <v>287</v>
      </c>
      <c r="P234" s="65" t="s">
        <v>412</v>
      </c>
      <c r="Q234" s="3">
        <f>VLOOKUP(P234,Data!$D$2:$E$144,2,FALSE)</f>
        <v>34300000</v>
      </c>
    </row>
    <row r="235" spans="1:25" s="1783" customFormat="1" x14ac:dyDescent="0.2">
      <c r="A235" s="1789" t="s">
        <v>2835</v>
      </c>
      <c r="B235" s="1432" t="s">
        <v>3072</v>
      </c>
      <c r="C235" s="1789" t="s">
        <v>3069</v>
      </c>
      <c r="D235" s="1090">
        <v>65</v>
      </c>
      <c r="E235" s="1090" t="s">
        <v>2336</v>
      </c>
      <c r="F235" s="1784" t="s">
        <v>589</v>
      </c>
      <c r="G235" s="1785" t="s">
        <v>1496</v>
      </c>
      <c r="H235" s="1090"/>
      <c r="I235" s="1090"/>
      <c r="J235" s="1090"/>
      <c r="O235" s="1783" t="s">
        <v>280</v>
      </c>
      <c r="P235" s="1783" t="s">
        <v>350</v>
      </c>
      <c r="Q235" s="1783">
        <f>VLOOKUP(P235,Data!$D$2:$E$144,2,FALSE)</f>
        <v>31500000</v>
      </c>
      <c r="Y235" s="1786"/>
    </row>
    <row r="236" spans="1:25" s="123" customFormat="1" x14ac:dyDescent="0.2">
      <c r="B236" s="122"/>
      <c r="C236" s="68"/>
      <c r="D236" s="125">
        <f>SUM(D237:D239)</f>
        <v>30485</v>
      </c>
      <c r="E236" s="125"/>
      <c r="F236" s="121" t="s">
        <v>590</v>
      </c>
      <c r="G236" s="122" t="s">
        <v>1497</v>
      </c>
      <c r="H236" s="125">
        <v>-39745.550000000003</v>
      </c>
      <c r="I236" s="125">
        <v>-30575.42</v>
      </c>
      <c r="J236" s="125">
        <v>-34678.22</v>
      </c>
      <c r="Y236" s="124"/>
    </row>
    <row r="237" spans="1:25" s="126" customFormat="1" x14ac:dyDescent="0.2">
      <c r="A237" s="126" t="s">
        <v>2345</v>
      </c>
      <c r="B237" s="105" t="s">
        <v>2409</v>
      </c>
      <c r="C237" s="14" t="s">
        <v>2412</v>
      </c>
      <c r="D237" s="134">
        <v>18447</v>
      </c>
      <c r="E237" s="134" t="s">
        <v>2336</v>
      </c>
      <c r="F237" s="129" t="s">
        <v>590</v>
      </c>
      <c r="G237" s="127" t="s">
        <v>1497</v>
      </c>
      <c r="H237" s="1090"/>
      <c r="I237" s="1090"/>
      <c r="J237" s="1090"/>
      <c r="O237" s="133" t="s">
        <v>427</v>
      </c>
      <c r="P237" s="133" t="s">
        <v>385</v>
      </c>
      <c r="Q237" s="133">
        <f>VLOOKUP(P237,Data!$D$2:$E$144,2,FALSE)</f>
        <v>32500000</v>
      </c>
      <c r="Y237" s="130"/>
    </row>
    <row r="238" spans="1:25" s="126" customFormat="1" x14ac:dyDescent="0.2">
      <c r="A238" s="126" t="s">
        <v>2345</v>
      </c>
      <c r="B238" s="105" t="s">
        <v>2410</v>
      </c>
      <c r="C238" s="14" t="s">
        <v>2413</v>
      </c>
      <c r="D238" s="134">
        <v>6000</v>
      </c>
      <c r="E238" s="134" t="s">
        <v>2336</v>
      </c>
      <c r="F238" s="129" t="s">
        <v>590</v>
      </c>
      <c r="G238" s="127" t="s">
        <v>1497</v>
      </c>
      <c r="H238" s="1090"/>
      <c r="I238" s="1090"/>
      <c r="J238" s="1090"/>
      <c r="O238" s="133" t="s">
        <v>427</v>
      </c>
      <c r="P238" s="133" t="s">
        <v>385</v>
      </c>
      <c r="Q238" s="133">
        <f>VLOOKUP(P238,Data!$D$2:$E$144,2,FALSE)</f>
        <v>32500000</v>
      </c>
      <c r="Y238" s="130"/>
    </row>
    <row r="239" spans="1:25" s="126" customFormat="1" ht="25.5" x14ac:dyDescent="0.2">
      <c r="A239" s="126" t="s">
        <v>2345</v>
      </c>
      <c r="B239" s="105" t="s">
        <v>2411</v>
      </c>
      <c r="C239" s="14" t="s">
        <v>2414</v>
      </c>
      <c r="D239" s="134">
        <v>6038</v>
      </c>
      <c r="E239" s="134" t="s">
        <v>2336</v>
      </c>
      <c r="F239" s="129" t="s">
        <v>590</v>
      </c>
      <c r="G239" s="127" t="s">
        <v>1497</v>
      </c>
      <c r="H239" s="1090"/>
      <c r="I239" s="1090"/>
      <c r="J239" s="1090"/>
      <c r="O239" s="133" t="s">
        <v>427</v>
      </c>
      <c r="P239" s="133" t="s">
        <v>385</v>
      </c>
      <c r="Q239" s="133">
        <f>VLOOKUP(P239,Data!$D$2:$E$144,2,FALSE)</f>
        <v>32500000</v>
      </c>
      <c r="Y239" s="130"/>
    </row>
    <row r="240" spans="1:25" s="1803" customFormat="1" ht="15" x14ac:dyDescent="0.25">
      <c r="B240" s="1802"/>
      <c r="C240" s="429"/>
      <c r="D240" s="1806">
        <f>SUM(D241:D242)</f>
        <v>0</v>
      </c>
      <c r="E240" s="1806"/>
      <c r="F240" s="1801" t="s">
        <v>591</v>
      </c>
      <c r="G240" s="1802" t="s">
        <v>1498</v>
      </c>
      <c r="H240" s="1806">
        <v>-77.459999999999994</v>
      </c>
      <c r="I240" s="1806">
        <v>-1388.21</v>
      </c>
      <c r="J240" s="1806">
        <v>0</v>
      </c>
      <c r="Q240" s="1803" t="e">
        <f>VLOOKUP(P240,Data!$D$2:$E$144,2,FALSE)</f>
        <v>#N/A</v>
      </c>
      <c r="Y240" s="1805"/>
    </row>
    <row r="241" spans="1:25" s="1798" customFormat="1" ht="25.5" x14ac:dyDescent="0.2">
      <c r="A241" s="1807" t="s">
        <v>2524</v>
      </c>
      <c r="B241" s="1432" t="s">
        <v>3077</v>
      </c>
      <c r="C241" s="14"/>
      <c r="D241" s="1090">
        <v>0</v>
      </c>
      <c r="E241" s="1090" t="s">
        <v>2337</v>
      </c>
      <c r="F241" s="1799" t="s">
        <v>591</v>
      </c>
      <c r="G241" s="1800" t="s">
        <v>1498</v>
      </c>
      <c r="H241" s="1090"/>
      <c r="I241" s="1090"/>
      <c r="J241" s="1090"/>
      <c r="Q241" s="1798" t="e">
        <f>VLOOKUP(P241,Data!$D$2:$E$144,2,FALSE)</f>
        <v>#N/A</v>
      </c>
      <c r="Y241" s="1804"/>
    </row>
    <row r="242" spans="1:25" ht="25.5" x14ac:dyDescent="0.2">
      <c r="A242" s="1810" t="s">
        <v>2832</v>
      </c>
      <c r="B242" s="1432" t="s">
        <v>3078</v>
      </c>
      <c r="C242" s="1810" t="s">
        <v>3076</v>
      </c>
      <c r="D242" s="1090">
        <v>0</v>
      </c>
      <c r="E242" s="1090" t="s">
        <v>2336</v>
      </c>
      <c r="F242" s="7" t="s">
        <v>591</v>
      </c>
      <c r="G242" s="8" t="s">
        <v>1498</v>
      </c>
      <c r="H242" s="1090"/>
      <c r="I242" s="1090"/>
      <c r="J242" s="1090"/>
      <c r="O242" s="65" t="s">
        <v>287</v>
      </c>
      <c r="P242" s="65" t="s">
        <v>415</v>
      </c>
      <c r="Q242" s="3">
        <f>VLOOKUP(P242,Data!$D$2:$E$144,2,FALSE)</f>
        <v>34500000</v>
      </c>
    </row>
    <row r="243" spans="1:25" ht="25.5" x14ac:dyDescent="0.2">
      <c r="A243" s="1811" t="s">
        <v>2835</v>
      </c>
      <c r="B243" s="1812" t="s">
        <v>1499</v>
      </c>
      <c r="C243" s="1811" t="s">
        <v>3079</v>
      </c>
      <c r="D243" s="1090">
        <v>0</v>
      </c>
      <c r="E243" s="1090" t="s">
        <v>2336</v>
      </c>
      <c r="F243" s="7" t="s">
        <v>592</v>
      </c>
      <c r="G243" s="8" t="s">
        <v>1499</v>
      </c>
      <c r="H243" s="16">
        <v>-153.19999999999999</v>
      </c>
      <c r="I243" s="16">
        <v>-448.46</v>
      </c>
      <c r="J243" s="16">
        <v>0</v>
      </c>
      <c r="O243" s="65" t="s">
        <v>2378</v>
      </c>
      <c r="P243" s="65" t="s">
        <v>364</v>
      </c>
      <c r="Q243" s="3">
        <f>VLOOKUP(P243,Data!$D$2:$E$144,2,FALSE)</f>
        <v>37420000</v>
      </c>
    </row>
    <row r="244" spans="1:25" x14ac:dyDescent="0.2">
      <c r="B244" s="8" t="s">
        <v>1500</v>
      </c>
      <c r="D244" s="16"/>
      <c r="E244" s="56"/>
      <c r="F244" s="7" t="s">
        <v>593</v>
      </c>
      <c r="G244" s="8" t="s">
        <v>1500</v>
      </c>
      <c r="H244" s="16">
        <v>-5849.3</v>
      </c>
      <c r="I244" s="16">
        <v>0</v>
      </c>
      <c r="J244" s="16">
        <v>0</v>
      </c>
      <c r="O244" s="65"/>
      <c r="P244" s="65"/>
      <c r="Q244" s="3" t="e">
        <f>VLOOKUP(P244,Data!$D$2:$E$144,2,FALSE)</f>
        <v>#N/A</v>
      </c>
    </row>
    <row r="245" spans="1:25" ht="25.5" x14ac:dyDescent="0.2">
      <c r="A245" s="1822" t="s">
        <v>2835</v>
      </c>
      <c r="B245" s="1823" t="s">
        <v>1501</v>
      </c>
      <c r="C245" s="1822" t="s">
        <v>3080</v>
      </c>
      <c r="D245" s="1090">
        <v>799</v>
      </c>
      <c r="E245" s="1090" t="s">
        <v>2336</v>
      </c>
      <c r="F245" s="7" t="s">
        <v>594</v>
      </c>
      <c r="G245" s="8" t="s">
        <v>1501</v>
      </c>
      <c r="H245" s="16">
        <v>-1410.17</v>
      </c>
      <c r="I245" s="16">
        <v>-1775.96</v>
      </c>
      <c r="J245" s="16">
        <v>-2088.15</v>
      </c>
      <c r="O245" s="65" t="s">
        <v>2378</v>
      </c>
      <c r="P245" s="65" t="s">
        <v>365</v>
      </c>
      <c r="Q245" s="3">
        <f>VLOOKUP(P245,Data!$D$2:$E$144,2,FALSE)</f>
        <v>33140000</v>
      </c>
    </row>
    <row r="246" spans="1:25" x14ac:dyDescent="0.2">
      <c r="A246" s="538" t="s">
        <v>2443</v>
      </c>
      <c r="B246" s="8" t="s">
        <v>1502</v>
      </c>
      <c r="D246" s="16">
        <v>0</v>
      </c>
      <c r="E246" s="56" t="s">
        <v>2331</v>
      </c>
      <c r="F246" s="7" t="s">
        <v>595</v>
      </c>
      <c r="G246" s="8" t="s">
        <v>1502</v>
      </c>
      <c r="H246" s="16">
        <v>-479.8</v>
      </c>
      <c r="I246" s="16">
        <v>0</v>
      </c>
      <c r="J246" s="16">
        <v>0</v>
      </c>
      <c r="O246" s="65"/>
      <c r="P246" s="65"/>
      <c r="Q246" s="3" t="e">
        <f>VLOOKUP(P246,Data!$D$2:$E$144,2,FALSE)</f>
        <v>#N/A</v>
      </c>
    </row>
    <row r="247" spans="1:25" x14ac:dyDescent="0.2">
      <c r="A247" s="538" t="s">
        <v>2443</v>
      </c>
      <c r="B247" s="8" t="s">
        <v>1503</v>
      </c>
      <c r="D247" s="16">
        <v>0</v>
      </c>
      <c r="E247" s="56" t="s">
        <v>2331</v>
      </c>
      <c r="F247" s="7" t="s">
        <v>596</v>
      </c>
      <c r="G247" s="8" t="s">
        <v>1503</v>
      </c>
      <c r="H247" s="16">
        <v>-311.76</v>
      </c>
      <c r="I247" s="16">
        <v>0</v>
      </c>
      <c r="J247" s="16">
        <v>0</v>
      </c>
      <c r="O247" s="65"/>
      <c r="P247" s="65"/>
      <c r="Q247" s="3" t="e">
        <f>VLOOKUP(P247,Data!$D$2:$E$144,2,FALSE)</f>
        <v>#N/A</v>
      </c>
    </row>
    <row r="248" spans="1:25" x14ac:dyDescent="0.2">
      <c r="A248" s="538" t="s">
        <v>2443</v>
      </c>
      <c r="B248" s="8" t="s">
        <v>1504</v>
      </c>
      <c r="D248" s="16">
        <v>0</v>
      </c>
      <c r="E248" s="56" t="s">
        <v>2331</v>
      </c>
      <c r="F248" s="7" t="s">
        <v>597</v>
      </c>
      <c r="G248" s="8" t="s">
        <v>1504</v>
      </c>
      <c r="H248" s="16">
        <v>-429.2</v>
      </c>
      <c r="I248" s="16">
        <v>0</v>
      </c>
      <c r="J248" s="16">
        <v>0</v>
      </c>
      <c r="O248" s="65"/>
      <c r="P248" s="65"/>
      <c r="Q248" s="3" t="e">
        <f>VLOOKUP(P248,Data!$D$2:$E$144,2,FALSE)</f>
        <v>#N/A</v>
      </c>
    </row>
    <row r="249" spans="1:25" ht="15" x14ac:dyDescent="0.25">
      <c r="A249" s="1829" t="s">
        <v>2832</v>
      </c>
      <c r="B249" s="1830" t="s">
        <v>1505</v>
      </c>
      <c r="C249" s="278"/>
      <c r="D249" s="1090">
        <v>0</v>
      </c>
      <c r="E249" s="1090" t="s">
        <v>2331</v>
      </c>
      <c r="F249" s="7" t="s">
        <v>598</v>
      </c>
      <c r="G249" s="8" t="s">
        <v>1505</v>
      </c>
      <c r="H249" s="16">
        <v>-11104.84</v>
      </c>
      <c r="I249" s="16">
        <v>0</v>
      </c>
      <c r="J249" s="16">
        <v>0</v>
      </c>
      <c r="O249" s="65"/>
      <c r="P249" s="65"/>
      <c r="Q249" s="3" t="e">
        <f>VLOOKUP(P249,Data!$D$2:$E$144,2,FALSE)</f>
        <v>#N/A</v>
      </c>
    </row>
    <row r="250" spans="1:25" x14ac:dyDescent="0.2">
      <c r="B250" s="8" t="s">
        <v>1506</v>
      </c>
      <c r="D250" s="16"/>
      <c r="E250" s="56"/>
      <c r="F250" s="7" t="s">
        <v>599</v>
      </c>
      <c r="G250" s="8" t="s">
        <v>1506</v>
      </c>
      <c r="H250" s="16">
        <v>-3971.61</v>
      </c>
      <c r="I250" s="16">
        <v>0</v>
      </c>
      <c r="J250" s="16">
        <v>0</v>
      </c>
      <c r="O250" s="65"/>
      <c r="P250" s="65"/>
      <c r="Q250" s="3" t="e">
        <f>VLOOKUP(P250,Data!$D$2:$E$144,2,FALSE)</f>
        <v>#N/A</v>
      </c>
    </row>
    <row r="251" spans="1:25" ht="25.5" x14ac:dyDescent="0.2">
      <c r="A251" s="3" t="s">
        <v>2345</v>
      </c>
      <c r="B251" s="8" t="s">
        <v>1507</v>
      </c>
      <c r="C251" s="141" t="s">
        <v>2415</v>
      </c>
      <c r="D251" s="143">
        <v>23365</v>
      </c>
      <c r="E251" s="143" t="s">
        <v>2336</v>
      </c>
      <c r="F251" s="7" t="s">
        <v>600</v>
      </c>
      <c r="G251" s="8" t="s">
        <v>1507</v>
      </c>
      <c r="H251" s="16">
        <v>-26065.01</v>
      </c>
      <c r="I251" s="16">
        <v>-24232.89</v>
      </c>
      <c r="J251" s="16">
        <v>-24408.16</v>
      </c>
      <c r="O251" s="65" t="s">
        <v>284</v>
      </c>
      <c r="P251" s="65" t="s">
        <v>387</v>
      </c>
      <c r="Q251" s="3">
        <f>VLOOKUP(P251,Data!$D$2:$E$144,2,FALSE)</f>
        <v>30100000</v>
      </c>
    </row>
    <row r="252" spans="1:25" ht="25.5" x14ac:dyDescent="0.2">
      <c r="A252" s="1833" t="s">
        <v>2832</v>
      </c>
      <c r="B252" s="1834" t="s">
        <v>1508</v>
      </c>
      <c r="C252" s="1833" t="s">
        <v>3086</v>
      </c>
      <c r="D252" s="1090">
        <v>1440</v>
      </c>
      <c r="E252" s="1090" t="s">
        <v>2336</v>
      </c>
      <c r="F252" s="7" t="s">
        <v>601</v>
      </c>
      <c r="G252" s="8" t="s">
        <v>1508</v>
      </c>
      <c r="H252" s="16">
        <v>0</v>
      </c>
      <c r="I252" s="16">
        <v>0</v>
      </c>
      <c r="J252" s="16">
        <v>-295.98</v>
      </c>
      <c r="O252" s="65" t="s">
        <v>287</v>
      </c>
      <c r="P252" s="65" t="s">
        <v>412</v>
      </c>
      <c r="Q252" s="3">
        <f>VLOOKUP(P252,Data!$D$2:$E$144,2,FALSE)</f>
        <v>34300000</v>
      </c>
    </row>
    <row r="253" spans="1:25" ht="25.5" x14ac:dyDescent="0.2">
      <c r="A253" s="1836" t="s">
        <v>2832</v>
      </c>
      <c r="B253" s="1837" t="s">
        <v>1509</v>
      </c>
      <c r="C253" s="1836" t="s">
        <v>3087</v>
      </c>
      <c r="D253" s="1090">
        <v>1329</v>
      </c>
      <c r="E253" s="1090" t="s">
        <v>2336</v>
      </c>
      <c r="F253" s="7" t="s">
        <v>602</v>
      </c>
      <c r="G253" s="8" t="s">
        <v>1509</v>
      </c>
      <c r="H253" s="16">
        <v>-2871.83</v>
      </c>
      <c r="I253" s="16">
        <v>-2785.66</v>
      </c>
      <c r="J253" s="16">
        <v>-1329.45</v>
      </c>
      <c r="O253" s="1835" t="s">
        <v>287</v>
      </c>
      <c r="P253" s="1835" t="s">
        <v>412</v>
      </c>
      <c r="Q253" s="3">
        <f>VLOOKUP(P253,Data!$D$2:$E$144,2,FALSE)</f>
        <v>34300000</v>
      </c>
    </row>
    <row r="254" spans="1:25" x14ac:dyDescent="0.2">
      <c r="A254" s="694" t="s">
        <v>2372</v>
      </c>
      <c r="B254" s="696" t="s">
        <v>1510</v>
      </c>
      <c r="C254" s="694" t="s">
        <v>2669</v>
      </c>
      <c r="D254" s="695">
        <v>500</v>
      </c>
      <c r="E254" s="695" t="s">
        <v>2336</v>
      </c>
      <c r="F254" s="7" t="s">
        <v>603</v>
      </c>
      <c r="G254" s="8" t="s">
        <v>1510</v>
      </c>
      <c r="H254" s="16">
        <v>-500</v>
      </c>
      <c r="I254" s="16">
        <v>-500</v>
      </c>
      <c r="J254" s="16">
        <v>-500</v>
      </c>
      <c r="O254" s="65" t="s">
        <v>276</v>
      </c>
      <c r="P254" s="65" t="s">
        <v>309</v>
      </c>
      <c r="Q254" s="3">
        <f>VLOOKUP(P254,Data!$D$2:$E$144,2,FALSE)</f>
        <v>80500000</v>
      </c>
    </row>
    <row r="255" spans="1:25" x14ac:dyDescent="0.2">
      <c r="A255" s="694" t="s">
        <v>2372</v>
      </c>
      <c r="B255" s="696" t="s">
        <v>1511</v>
      </c>
      <c r="C255" s="694" t="s">
        <v>2670</v>
      </c>
      <c r="D255" s="695">
        <v>0</v>
      </c>
      <c r="E255" s="695" t="s">
        <v>2331</v>
      </c>
      <c r="F255" s="7" t="s">
        <v>604</v>
      </c>
      <c r="G255" s="8" t="s">
        <v>1511</v>
      </c>
      <c r="H255" s="16">
        <v>-1620.49</v>
      </c>
      <c r="I255" s="16">
        <v>0</v>
      </c>
      <c r="J255" s="16">
        <v>0</v>
      </c>
      <c r="O255" s="65" t="s">
        <v>277</v>
      </c>
      <c r="P255" s="65" t="s">
        <v>322</v>
      </c>
      <c r="Q255" s="3">
        <f>VLOOKUP(P255,Data!$D$2:$E$144,2,FALSE)</f>
        <v>55520000</v>
      </c>
    </row>
    <row r="256" spans="1:25" x14ac:dyDescent="0.2">
      <c r="B256" s="8" t="s">
        <v>1512</v>
      </c>
      <c r="D256" s="16"/>
      <c r="E256" s="56"/>
      <c r="F256" s="7" t="s">
        <v>605</v>
      </c>
      <c r="G256" s="8" t="s">
        <v>1512</v>
      </c>
      <c r="H256" s="16">
        <v>-200</v>
      </c>
      <c r="I256" s="16">
        <v>-200</v>
      </c>
      <c r="J256" s="16">
        <v>-200</v>
      </c>
      <c r="O256" s="65"/>
      <c r="P256" s="65"/>
      <c r="Q256" s="3" t="e">
        <f>VLOOKUP(P256,Data!$D$2:$E$144,2,FALSE)</f>
        <v>#N/A</v>
      </c>
    </row>
    <row r="257" spans="1:25" ht="25.5" x14ac:dyDescent="0.2">
      <c r="A257" s="353" t="s">
        <v>2524</v>
      </c>
      <c r="B257" s="355" t="s">
        <v>1513</v>
      </c>
      <c r="C257" s="353" t="s">
        <v>2550</v>
      </c>
      <c r="D257" s="354">
        <v>4609</v>
      </c>
      <c r="E257" s="354" t="s">
        <v>2336</v>
      </c>
      <c r="F257" s="7" t="s">
        <v>606</v>
      </c>
      <c r="G257" s="8" t="s">
        <v>1513</v>
      </c>
      <c r="H257" s="16">
        <v>-2386.64</v>
      </c>
      <c r="I257" s="16">
        <v>-596.66</v>
      </c>
      <c r="J257" s="16">
        <v>-1789.98</v>
      </c>
      <c r="O257" s="65" t="s">
        <v>276</v>
      </c>
      <c r="P257" s="65" t="s">
        <v>316</v>
      </c>
      <c r="Q257" s="3">
        <f>VLOOKUP(P257,Data!$D$2:$E$144,2,FALSE)</f>
        <v>64100000</v>
      </c>
    </row>
    <row r="258" spans="1:25" ht="25.5" x14ac:dyDescent="0.2">
      <c r="A258" s="359" t="s">
        <v>2524</v>
      </c>
      <c r="B258" s="361" t="s">
        <v>1514</v>
      </c>
      <c r="C258" s="359" t="s">
        <v>2550</v>
      </c>
      <c r="D258" s="360">
        <v>1338.94</v>
      </c>
      <c r="E258" s="360" t="s">
        <v>2336</v>
      </c>
      <c r="F258" s="7" t="s">
        <v>607</v>
      </c>
      <c r="G258" s="8" t="s">
        <v>1514</v>
      </c>
      <c r="H258" s="16">
        <v>-551.71</v>
      </c>
      <c r="I258" s="16">
        <v>-7644.13</v>
      </c>
      <c r="J258" s="16">
        <v>-2950.57</v>
      </c>
      <c r="O258" s="65" t="s">
        <v>276</v>
      </c>
      <c r="P258" s="65" t="s">
        <v>316</v>
      </c>
      <c r="Q258" s="3">
        <f>VLOOKUP(P258,Data!$D$2:$E$144,2,FALSE)</f>
        <v>64100000</v>
      </c>
    </row>
    <row r="259" spans="1:25" x14ac:dyDescent="0.2">
      <c r="B259" s="8" t="s">
        <v>1515</v>
      </c>
      <c r="D259" s="16"/>
      <c r="E259" s="56"/>
      <c r="F259" s="7" t="s">
        <v>608</v>
      </c>
      <c r="G259" s="8" t="s">
        <v>1515</v>
      </c>
      <c r="H259" s="16">
        <v>-550</v>
      </c>
      <c r="I259" s="16">
        <v>-550</v>
      </c>
      <c r="J259" s="16">
        <v>-550</v>
      </c>
      <c r="O259" s="65"/>
      <c r="P259" s="65"/>
      <c r="Q259" s="3" t="e">
        <f>VLOOKUP(P259,Data!$D$2:$E$144,2,FALSE)</f>
        <v>#N/A</v>
      </c>
    </row>
    <row r="260" spans="1:25" ht="25.5" x14ac:dyDescent="0.25">
      <c r="A260" s="362" t="s">
        <v>2524</v>
      </c>
      <c r="B260" s="364" t="s">
        <v>1516</v>
      </c>
      <c r="C260" s="278"/>
      <c r="D260" s="363">
        <v>0</v>
      </c>
      <c r="E260" s="363" t="s">
        <v>2331</v>
      </c>
      <c r="F260" s="7" t="s">
        <v>609</v>
      </c>
      <c r="G260" s="8" t="s">
        <v>1516</v>
      </c>
      <c r="H260" s="16">
        <v>-4388.41</v>
      </c>
      <c r="I260" s="16">
        <v>-3773.86</v>
      </c>
      <c r="J260" s="16">
        <v>-1580.94</v>
      </c>
      <c r="O260" s="65"/>
      <c r="P260" s="65"/>
      <c r="Q260" s="3" t="e">
        <f>VLOOKUP(P260,Data!$D$2:$E$144,2,FALSE)</f>
        <v>#N/A</v>
      </c>
    </row>
    <row r="261" spans="1:25" s="426" customFormat="1" x14ac:dyDescent="0.2">
      <c r="B261" s="256"/>
      <c r="D261" s="423">
        <f>SUM(D262:D263)</f>
        <v>4060</v>
      </c>
      <c r="E261" s="423"/>
      <c r="F261" s="255" t="s">
        <v>610</v>
      </c>
      <c r="G261" s="256" t="s">
        <v>1517</v>
      </c>
      <c r="H261" s="423">
        <v>-2398</v>
      </c>
      <c r="I261" s="423">
        <v>-3869.02</v>
      </c>
      <c r="J261" s="423">
        <v>-5876.8</v>
      </c>
      <c r="Q261" s="426" t="e">
        <f>VLOOKUP(P261,Data!$D$2:$E$144,2,FALSE)</f>
        <v>#N/A</v>
      </c>
      <c r="Y261" s="258"/>
    </row>
    <row r="262" spans="1:25" s="440" customFormat="1" x14ac:dyDescent="0.2">
      <c r="A262" s="440" t="s">
        <v>2346</v>
      </c>
      <c r="B262" s="699" t="s">
        <v>2571</v>
      </c>
      <c r="C262" s="440" t="s">
        <v>2374</v>
      </c>
      <c r="D262" s="444">
        <v>2834</v>
      </c>
      <c r="E262" s="444" t="s">
        <v>2336</v>
      </c>
      <c r="F262" s="441" t="s">
        <v>610</v>
      </c>
      <c r="G262" s="442" t="s">
        <v>1517</v>
      </c>
      <c r="H262" s="1090"/>
      <c r="I262" s="1090"/>
      <c r="J262" s="1090"/>
      <c r="O262" s="440" t="s">
        <v>276</v>
      </c>
      <c r="P262" s="440" t="s">
        <v>305</v>
      </c>
      <c r="Q262" s="440">
        <f>VLOOKUP(P262,Data!$D$2:$E$144,2,FALSE)</f>
        <v>79340000</v>
      </c>
      <c r="Y262" s="443"/>
    </row>
    <row r="263" spans="1:25" ht="25.5" x14ac:dyDescent="0.2">
      <c r="A263" s="451" t="s">
        <v>2564</v>
      </c>
      <c r="B263" s="703" t="s">
        <v>2572</v>
      </c>
      <c r="C263" s="451" t="s">
        <v>2570</v>
      </c>
      <c r="D263" s="452">
        <v>1226</v>
      </c>
      <c r="E263" s="56" t="s">
        <v>2336</v>
      </c>
      <c r="F263" s="7" t="s">
        <v>610</v>
      </c>
      <c r="G263" s="8" t="s">
        <v>1517</v>
      </c>
      <c r="H263" s="1090"/>
      <c r="I263" s="1090"/>
      <c r="J263" s="1090"/>
      <c r="O263" s="65" t="s">
        <v>276</v>
      </c>
      <c r="P263" s="65" t="s">
        <v>305</v>
      </c>
      <c r="Q263" s="3">
        <f>VLOOKUP(P263,Data!$D$2:$E$144,2,FALSE)</f>
        <v>79340000</v>
      </c>
    </row>
    <row r="264" spans="1:25" x14ac:dyDescent="0.2">
      <c r="B264" s="8" t="s">
        <v>1518</v>
      </c>
      <c r="D264" s="16"/>
      <c r="E264" s="56"/>
      <c r="F264" s="7" t="s">
        <v>611</v>
      </c>
      <c r="G264" s="8" t="s">
        <v>1518</v>
      </c>
      <c r="H264" s="16">
        <v>-455.33</v>
      </c>
      <c r="I264" s="16">
        <v>-360.49</v>
      </c>
      <c r="J264" s="16">
        <v>-3355.15</v>
      </c>
      <c r="O264" s="65"/>
      <c r="P264" s="65"/>
      <c r="Q264" s="3" t="e">
        <f>VLOOKUP(P264,Data!$D$2:$E$144,2,FALSE)</f>
        <v>#N/A</v>
      </c>
    </row>
    <row r="265" spans="1:25" x14ac:dyDescent="0.2">
      <c r="B265" s="8" t="s">
        <v>1519</v>
      </c>
      <c r="D265" s="16"/>
      <c r="E265" s="56"/>
      <c r="F265" s="7" t="s">
        <v>612</v>
      </c>
      <c r="G265" s="8" t="s">
        <v>1519</v>
      </c>
      <c r="H265" s="16">
        <v>0</v>
      </c>
      <c r="I265" s="16">
        <v>-5700</v>
      </c>
      <c r="J265" s="16">
        <v>0</v>
      </c>
      <c r="O265" s="65"/>
      <c r="P265" s="65"/>
      <c r="Q265" s="3" t="e">
        <f>VLOOKUP(P265,Data!$D$2:$E$144,2,FALSE)</f>
        <v>#N/A</v>
      </c>
    </row>
    <row r="266" spans="1:25" x14ac:dyDescent="0.2">
      <c r="B266" s="8" t="s">
        <v>1520</v>
      </c>
      <c r="D266" s="16"/>
      <c r="E266" s="56"/>
      <c r="F266" s="7" t="s">
        <v>613</v>
      </c>
      <c r="G266" s="8" t="s">
        <v>1520</v>
      </c>
      <c r="H266" s="16">
        <v>0</v>
      </c>
      <c r="I266" s="16">
        <v>-141.29</v>
      </c>
      <c r="J266" s="16">
        <v>-77.900000000000006</v>
      </c>
      <c r="O266" s="65"/>
      <c r="P266" s="65"/>
      <c r="Q266" s="3" t="e">
        <f>VLOOKUP(P266,Data!$D$2:$E$144,2,FALSE)</f>
        <v>#N/A</v>
      </c>
    </row>
    <row r="267" spans="1:25" x14ac:dyDescent="0.2">
      <c r="A267" s="1857" t="s">
        <v>2835</v>
      </c>
      <c r="B267" s="1858" t="s">
        <v>1521</v>
      </c>
      <c r="C267" s="1857" t="s">
        <v>3094</v>
      </c>
      <c r="D267" s="1090">
        <v>324</v>
      </c>
      <c r="E267" s="1090" t="s">
        <v>2336</v>
      </c>
      <c r="F267" s="7" t="s">
        <v>614</v>
      </c>
      <c r="G267" s="8" t="s">
        <v>1521</v>
      </c>
      <c r="H267" s="16">
        <v>-656.18</v>
      </c>
      <c r="I267" s="16">
        <v>-876.79</v>
      </c>
      <c r="J267" s="16">
        <v>-324.06</v>
      </c>
      <c r="O267" s="65" t="s">
        <v>2379</v>
      </c>
      <c r="P267" s="65" t="s">
        <v>341</v>
      </c>
      <c r="Q267" s="3">
        <f>VLOOKUP(P267,Data!$D$2:$E$144,2,FALSE)</f>
        <v>18440000</v>
      </c>
    </row>
    <row r="268" spans="1:25" x14ac:dyDescent="0.2">
      <c r="B268" s="8" t="s">
        <v>1522</v>
      </c>
      <c r="D268" s="16"/>
      <c r="E268" s="56"/>
      <c r="F268" s="7" t="s">
        <v>615</v>
      </c>
      <c r="G268" s="8" t="s">
        <v>1522</v>
      </c>
      <c r="H268" s="16">
        <v>-1171</v>
      </c>
      <c r="I268" s="16">
        <v>-1166.2</v>
      </c>
      <c r="J268" s="16">
        <v>-145</v>
      </c>
      <c r="O268" s="65"/>
      <c r="P268" s="65"/>
      <c r="Q268" s="3" t="e">
        <f>VLOOKUP(P268,Data!$D$2:$E$144,2,FALSE)</f>
        <v>#N/A</v>
      </c>
    </row>
    <row r="269" spans="1:25" s="138" customFormat="1" x14ac:dyDescent="0.2">
      <c r="B269" s="137"/>
      <c r="C269" s="68"/>
      <c r="D269" s="140">
        <f>SUM(D270:D271)</f>
        <v>13326</v>
      </c>
      <c r="E269" s="140"/>
      <c r="F269" s="136" t="s">
        <v>616</v>
      </c>
      <c r="G269" s="137" t="s">
        <v>1523</v>
      </c>
      <c r="H269" s="140">
        <v>-19161.89</v>
      </c>
      <c r="I269" s="140">
        <v>-92437.96</v>
      </c>
      <c r="J269" s="140">
        <v>-44326.239999999998</v>
      </c>
      <c r="Y269" s="139"/>
    </row>
    <row r="270" spans="1:25" s="141" customFormat="1" x14ac:dyDescent="0.2">
      <c r="A270" s="141" t="s">
        <v>2345</v>
      </c>
      <c r="B270" s="105" t="s">
        <v>2416</v>
      </c>
      <c r="C270" s="14" t="s">
        <v>2418</v>
      </c>
      <c r="D270" s="147">
        <v>9285</v>
      </c>
      <c r="E270" s="147" t="s">
        <v>2336</v>
      </c>
      <c r="F270" s="144" t="s">
        <v>616</v>
      </c>
      <c r="G270" s="142" t="s">
        <v>1523</v>
      </c>
      <c r="H270" s="1090"/>
      <c r="I270" s="1090"/>
      <c r="J270" s="1090"/>
      <c r="O270" s="135" t="s">
        <v>427</v>
      </c>
      <c r="P270" s="135" t="s">
        <v>382</v>
      </c>
      <c r="Q270" s="146">
        <f>VLOOKUP(P270,Data!$D$2:$E$144,2,FALSE)</f>
        <v>48200000</v>
      </c>
      <c r="Y270" s="145"/>
    </row>
    <row r="271" spans="1:25" s="141" customFormat="1" x14ac:dyDescent="0.2">
      <c r="A271" s="141" t="s">
        <v>2345</v>
      </c>
      <c r="B271" s="105" t="s">
        <v>2417</v>
      </c>
      <c r="C271" s="14" t="s">
        <v>2419</v>
      </c>
      <c r="D271" s="147">
        <v>4041</v>
      </c>
      <c r="E271" s="147" t="s">
        <v>2336</v>
      </c>
      <c r="F271" s="144" t="s">
        <v>616</v>
      </c>
      <c r="G271" s="142" t="s">
        <v>1523</v>
      </c>
      <c r="H271" s="1090"/>
      <c r="I271" s="1090"/>
      <c r="J271" s="1090"/>
      <c r="O271" s="146" t="s">
        <v>427</v>
      </c>
      <c r="P271" s="146" t="s">
        <v>382</v>
      </c>
      <c r="Q271" s="146">
        <f>VLOOKUP(P271,Data!$D$2:$E$144,2,FALSE)</f>
        <v>48200000</v>
      </c>
      <c r="Y271" s="145"/>
    </row>
    <row r="272" spans="1:25" x14ac:dyDescent="0.2">
      <c r="B272" s="8" t="s">
        <v>1524</v>
      </c>
      <c r="D272" s="16"/>
      <c r="E272" s="56"/>
      <c r="F272" s="7" t="s">
        <v>617</v>
      </c>
      <c r="G272" s="8" t="s">
        <v>1524</v>
      </c>
      <c r="H272" s="16">
        <v>-182.69</v>
      </c>
      <c r="I272" s="16">
        <v>0</v>
      </c>
      <c r="J272" s="16">
        <v>0</v>
      </c>
      <c r="O272" s="65"/>
      <c r="P272" s="65"/>
      <c r="Q272" s="3" t="e">
        <f>VLOOKUP(P272,Data!$D$2:$E$144,2,FALSE)</f>
        <v>#N/A</v>
      </c>
    </row>
    <row r="273" spans="1:25" s="426" customFormat="1" x14ac:dyDescent="0.2">
      <c r="B273" s="256"/>
      <c r="D273" s="423">
        <f>SUM(D274:D275)</f>
        <v>711</v>
      </c>
      <c r="E273" s="423"/>
      <c r="F273" s="255" t="s">
        <v>618</v>
      </c>
      <c r="G273" s="256" t="s">
        <v>1525</v>
      </c>
      <c r="H273" s="423">
        <v>-450</v>
      </c>
      <c r="I273" s="423">
        <v>-1130</v>
      </c>
      <c r="J273" s="423">
        <v>-1211</v>
      </c>
      <c r="Q273" s="426" t="e">
        <f>VLOOKUP(P273,Data!$D$2:$E$144,2,FALSE)</f>
        <v>#N/A</v>
      </c>
      <c r="Y273" s="258"/>
    </row>
    <row r="274" spans="1:25" s="689" customFormat="1" x14ac:dyDescent="0.2">
      <c r="A274" s="689" t="s">
        <v>2346</v>
      </c>
      <c r="B274" s="699" t="s">
        <v>2672</v>
      </c>
      <c r="C274" s="689" t="s">
        <v>2348</v>
      </c>
      <c r="D274" s="693">
        <v>0</v>
      </c>
      <c r="E274" s="693" t="s">
        <v>2336</v>
      </c>
      <c r="F274" s="690" t="s">
        <v>618</v>
      </c>
      <c r="G274" s="691" t="s">
        <v>1525</v>
      </c>
      <c r="H274" s="1090"/>
      <c r="I274" s="1090"/>
      <c r="J274" s="1090"/>
      <c r="O274" s="689" t="s">
        <v>276</v>
      </c>
      <c r="P274" s="689" t="s">
        <v>304</v>
      </c>
      <c r="Q274" s="689">
        <f>VLOOKUP(P274,Data!$D$2:$E$144,2,FALSE)</f>
        <v>75100000</v>
      </c>
      <c r="Y274" s="692"/>
    </row>
    <row r="275" spans="1:25" x14ac:dyDescent="0.2">
      <c r="A275" s="701" t="s">
        <v>2372</v>
      </c>
      <c r="B275" s="703" t="s">
        <v>2673</v>
      </c>
      <c r="C275" s="701" t="s">
        <v>2671</v>
      </c>
      <c r="D275" s="702">
        <v>711</v>
      </c>
      <c r="E275" s="702" t="s">
        <v>2336</v>
      </c>
      <c r="F275" s="7" t="s">
        <v>618</v>
      </c>
      <c r="G275" s="8" t="s">
        <v>1525</v>
      </c>
      <c r="H275" s="1090"/>
      <c r="I275" s="1090"/>
      <c r="J275" s="1090"/>
      <c r="O275" s="65" t="s">
        <v>276</v>
      </c>
      <c r="P275" s="65" t="s">
        <v>309</v>
      </c>
      <c r="Q275" s="3">
        <f>VLOOKUP(P275,Data!$D$2:$E$144,2,FALSE)</f>
        <v>80500000</v>
      </c>
    </row>
    <row r="276" spans="1:25" s="426" customFormat="1" x14ac:dyDescent="0.2">
      <c r="B276" s="256"/>
      <c r="C276" s="68"/>
      <c r="D276" s="423">
        <f>SUM(D277:D278)</f>
        <v>1322</v>
      </c>
      <c r="E276" s="423"/>
      <c r="F276" s="255" t="s">
        <v>619</v>
      </c>
      <c r="G276" s="256" t="s">
        <v>1526</v>
      </c>
      <c r="H276" s="423">
        <v>-3264</v>
      </c>
      <c r="I276" s="423">
        <v>-3265.63</v>
      </c>
      <c r="J276" s="423">
        <v>-1322.14</v>
      </c>
      <c r="O276" s="426" t="s">
        <v>427</v>
      </c>
      <c r="P276" s="426" t="s">
        <v>372</v>
      </c>
      <c r="Q276" s="426">
        <f>VLOOKUP(P276,Data!$D$2:$E$144,2,FALSE)</f>
        <v>72300000</v>
      </c>
      <c r="Y276" s="258"/>
    </row>
    <row r="277" spans="1:25" s="697" customFormat="1" x14ac:dyDescent="0.2">
      <c r="A277" s="697" t="s">
        <v>2345</v>
      </c>
      <c r="B277" s="711" t="s">
        <v>2676</v>
      </c>
      <c r="C277" s="14" t="s">
        <v>2420</v>
      </c>
      <c r="D277" s="702">
        <v>1238</v>
      </c>
      <c r="E277" s="702" t="s">
        <v>2336</v>
      </c>
      <c r="F277" s="698" t="s">
        <v>619</v>
      </c>
      <c r="G277" s="699" t="s">
        <v>1526</v>
      </c>
      <c r="H277" s="1090"/>
      <c r="I277" s="1090"/>
      <c r="J277" s="1090"/>
      <c r="O277" s="697" t="s">
        <v>427</v>
      </c>
      <c r="P277" s="697" t="s">
        <v>372</v>
      </c>
      <c r="Q277" s="697">
        <f>VLOOKUP(P277,Data!$D$2:$E$144,2,FALSE)</f>
        <v>72300000</v>
      </c>
      <c r="Y277" s="700"/>
    </row>
    <row r="278" spans="1:25" x14ac:dyDescent="0.2">
      <c r="A278" s="705" t="s">
        <v>2372</v>
      </c>
      <c r="B278" s="715" t="s">
        <v>2677</v>
      </c>
      <c r="C278" s="14" t="s">
        <v>2674</v>
      </c>
      <c r="D278" s="706">
        <v>84</v>
      </c>
      <c r="E278" s="706" t="s">
        <v>2336</v>
      </c>
      <c r="F278" s="7" t="s">
        <v>619</v>
      </c>
      <c r="G278" s="8" t="s">
        <v>1526</v>
      </c>
      <c r="H278" s="1090"/>
      <c r="I278" s="1090"/>
      <c r="J278" s="1090"/>
      <c r="O278" s="65" t="s">
        <v>427</v>
      </c>
      <c r="P278" s="65" t="s">
        <v>372</v>
      </c>
      <c r="Q278" s="3">
        <f>VLOOKUP(P278,Data!$D$2:$E$144,2,FALSE)</f>
        <v>72300000</v>
      </c>
    </row>
    <row r="279" spans="1:25" x14ac:dyDescent="0.2">
      <c r="B279" s="8" t="s">
        <v>1527</v>
      </c>
      <c r="D279" s="16"/>
      <c r="E279" s="56"/>
      <c r="F279" s="7" t="s">
        <v>620</v>
      </c>
      <c r="G279" s="8" t="s">
        <v>1527</v>
      </c>
      <c r="H279" s="16">
        <v>-980</v>
      </c>
      <c r="I279" s="16">
        <v>-980</v>
      </c>
      <c r="J279" s="16">
        <v>-980</v>
      </c>
      <c r="O279" s="65"/>
      <c r="P279" s="65"/>
      <c r="Q279" s="3" t="e">
        <f>VLOOKUP(P279,Data!$D$2:$E$144,2,FALSE)</f>
        <v>#N/A</v>
      </c>
    </row>
    <row r="280" spans="1:25" x14ac:dyDescent="0.2">
      <c r="A280" s="1597" t="s">
        <v>2835</v>
      </c>
      <c r="B280" s="1598" t="s">
        <v>1528</v>
      </c>
      <c r="C280" s="1597" t="s">
        <v>3005</v>
      </c>
      <c r="D280" s="1090">
        <v>0</v>
      </c>
      <c r="E280" s="1090" t="s">
        <v>2331</v>
      </c>
      <c r="F280" s="7" t="s">
        <v>621</v>
      </c>
      <c r="G280" s="8" t="s">
        <v>1528</v>
      </c>
      <c r="H280" s="16">
        <v>-2897</v>
      </c>
      <c r="I280" s="16">
        <v>0</v>
      </c>
      <c r="J280" s="16">
        <v>0</v>
      </c>
      <c r="O280" s="65"/>
      <c r="P280" s="65"/>
      <c r="Q280" s="3" t="e">
        <f>VLOOKUP(P280,Data!$D$2:$E$144,2,FALSE)</f>
        <v>#N/A</v>
      </c>
    </row>
    <row r="281" spans="1:25" s="426" customFormat="1" x14ac:dyDescent="0.2">
      <c r="B281" s="256"/>
      <c r="D281" s="423">
        <f>SUM(D282:D283)</f>
        <v>34641</v>
      </c>
      <c r="E281" s="423"/>
      <c r="F281" s="255" t="s">
        <v>622</v>
      </c>
      <c r="G281" s="256" t="s">
        <v>1529</v>
      </c>
      <c r="H281" s="423">
        <v>-2108</v>
      </c>
      <c r="I281" s="423">
        <v>-2843.4</v>
      </c>
      <c r="J281" s="423">
        <v>-43832</v>
      </c>
      <c r="Y281" s="258"/>
    </row>
    <row r="282" spans="1:25" s="447" customFormat="1" x14ac:dyDescent="0.2">
      <c r="A282" s="447" t="s">
        <v>55</v>
      </c>
      <c r="B282" s="711" t="s">
        <v>2574</v>
      </c>
      <c r="C282" s="451" t="s">
        <v>2343</v>
      </c>
      <c r="D282" s="452">
        <v>2716</v>
      </c>
      <c r="E282" s="452" t="s">
        <v>2336</v>
      </c>
      <c r="F282" s="448" t="s">
        <v>622</v>
      </c>
      <c r="G282" s="449" t="s">
        <v>1529</v>
      </c>
      <c r="H282" s="1090"/>
      <c r="I282" s="1090"/>
      <c r="J282" s="1090"/>
      <c r="O282" s="447" t="s">
        <v>276</v>
      </c>
      <c r="P282" s="447" t="s">
        <v>319</v>
      </c>
      <c r="Q282" s="447">
        <f>VLOOKUP(P282,Data!$D$2:$E$144,2,FALSE)</f>
        <v>79311000</v>
      </c>
      <c r="Y282" s="450"/>
    </row>
    <row r="283" spans="1:25" ht="25.5" x14ac:dyDescent="0.2">
      <c r="A283" s="457" t="s">
        <v>2564</v>
      </c>
      <c r="B283" s="715" t="s">
        <v>2575</v>
      </c>
      <c r="C283" s="457" t="s">
        <v>2573</v>
      </c>
      <c r="D283" s="458">
        <v>31925</v>
      </c>
      <c r="E283" s="64" t="s">
        <v>2331</v>
      </c>
      <c r="F283" s="7" t="s">
        <v>622</v>
      </c>
      <c r="G283" s="8" t="s">
        <v>1529</v>
      </c>
      <c r="H283" s="1090"/>
      <c r="I283" s="1090"/>
      <c r="J283" s="1090"/>
      <c r="O283" s="65" t="s">
        <v>276</v>
      </c>
      <c r="P283" s="65" t="s">
        <v>310</v>
      </c>
      <c r="Q283" s="3">
        <f>VLOOKUP(P283,Data!$D$2:$E$144,2,FALSE)</f>
        <v>79419000</v>
      </c>
    </row>
    <row r="284" spans="1:25" s="250" customFormat="1" x14ac:dyDescent="0.2">
      <c r="B284" s="249"/>
      <c r="C284" s="68"/>
      <c r="D284" s="253">
        <f>SUM(D285:D286)</f>
        <v>11585</v>
      </c>
      <c r="E284" s="253"/>
      <c r="F284" s="248" t="s">
        <v>623</v>
      </c>
      <c r="G284" s="249" t="s">
        <v>1530</v>
      </c>
      <c r="H284" s="253">
        <v>-16102.49</v>
      </c>
      <c r="I284" s="253">
        <v>-11845.56</v>
      </c>
      <c r="J284" s="253">
        <v>-11417.77</v>
      </c>
      <c r="Q284" s="250" t="e">
        <f>VLOOKUP(P284,Data!$D$2:$E$144,2,FALSE)</f>
        <v>#N/A</v>
      </c>
      <c r="Y284" s="252"/>
    </row>
    <row r="285" spans="1:25" s="245" customFormat="1" x14ac:dyDescent="0.2">
      <c r="A285" s="245" t="s">
        <v>2345</v>
      </c>
      <c r="B285" s="711" t="s">
        <v>2507</v>
      </c>
      <c r="C285" s="14" t="s">
        <v>2438</v>
      </c>
      <c r="D285" s="254">
        <v>6000</v>
      </c>
      <c r="E285" s="254" t="s">
        <v>2331</v>
      </c>
      <c r="F285" s="246" t="s">
        <v>623</v>
      </c>
      <c r="G285" s="247" t="s">
        <v>1530</v>
      </c>
      <c r="H285" s="1090"/>
      <c r="I285" s="1090"/>
      <c r="J285" s="1090"/>
      <c r="O285" s="245" t="s">
        <v>427</v>
      </c>
      <c r="P285" s="245" t="s">
        <v>375</v>
      </c>
      <c r="Q285" s="245">
        <f>VLOOKUP(P285,Data!$D$2:$E$144,2,FALSE)</f>
        <v>32250000</v>
      </c>
      <c r="Y285" s="251"/>
    </row>
    <row r="286" spans="1:25" s="245" customFormat="1" ht="25.5" x14ac:dyDescent="0.2">
      <c r="A286" s="245" t="s">
        <v>2345</v>
      </c>
      <c r="B286" s="711" t="s">
        <v>2508</v>
      </c>
      <c r="C286" s="14" t="s">
        <v>2480</v>
      </c>
      <c r="D286" s="260">
        <v>5585</v>
      </c>
      <c r="E286" s="260" t="s">
        <v>2336</v>
      </c>
      <c r="F286" s="246" t="s">
        <v>623</v>
      </c>
      <c r="G286" s="247" t="s">
        <v>1530</v>
      </c>
      <c r="H286" s="1090"/>
      <c r="I286" s="1090"/>
      <c r="J286" s="1090"/>
      <c r="O286" s="245" t="s">
        <v>427</v>
      </c>
      <c r="P286" s="245" t="s">
        <v>385</v>
      </c>
      <c r="Q286" s="245">
        <f>VLOOKUP(P286,Data!$D$2:$E$144,2,FALSE)</f>
        <v>32500000</v>
      </c>
      <c r="Y286" s="251"/>
    </row>
    <row r="287" spans="1:25" s="426" customFormat="1" x14ac:dyDescent="0.2">
      <c r="B287" s="256"/>
      <c r="C287" s="68"/>
      <c r="D287" s="423">
        <f>SUM(D288:D289)</f>
        <v>111</v>
      </c>
      <c r="E287" s="423"/>
      <c r="F287" s="255" t="s">
        <v>624</v>
      </c>
      <c r="G287" s="256" t="s">
        <v>1531</v>
      </c>
      <c r="H287" s="423">
        <v>-28878</v>
      </c>
      <c r="I287" s="423">
        <v>-38160.53</v>
      </c>
      <c r="J287" s="423">
        <v>-33752.35</v>
      </c>
      <c r="Q287" s="426" t="e">
        <f>VLOOKUP(P287,Data!$D$2:$E$144,2,FALSE)</f>
        <v>#N/A</v>
      </c>
      <c r="Y287" s="258"/>
    </row>
    <row r="288" spans="1:25" s="705" customFormat="1" ht="25.5" x14ac:dyDescent="0.2">
      <c r="A288" s="705" t="s">
        <v>2524</v>
      </c>
      <c r="B288" s="715" t="s">
        <v>2678</v>
      </c>
      <c r="C288" s="14" t="s">
        <v>222</v>
      </c>
      <c r="D288" s="706">
        <v>0</v>
      </c>
      <c r="E288" s="706" t="s">
        <v>2336</v>
      </c>
      <c r="F288" s="707" t="s">
        <v>624</v>
      </c>
      <c r="G288" s="708" t="s">
        <v>1531</v>
      </c>
      <c r="H288" s="1090"/>
      <c r="I288" s="1090"/>
      <c r="J288" s="1090"/>
      <c r="O288" s="704" t="s">
        <v>284</v>
      </c>
      <c r="P288" s="704" t="s">
        <v>389</v>
      </c>
      <c r="Q288" s="704">
        <f>VLOOKUP(P288,Data!$D$2:$E$144,2,FALSE)</f>
        <v>30192700</v>
      </c>
      <c r="Y288" s="709"/>
    </row>
    <row r="289" spans="1:25" s="40" customFormat="1" ht="25.5" x14ac:dyDescent="0.2">
      <c r="A289" s="712" t="s">
        <v>2372</v>
      </c>
      <c r="B289" s="715" t="s">
        <v>2679</v>
      </c>
      <c r="C289" s="14" t="s">
        <v>2675</v>
      </c>
      <c r="D289" s="713">
        <v>111</v>
      </c>
      <c r="E289" s="713" t="s">
        <v>2337</v>
      </c>
      <c r="F289" s="44" t="s">
        <v>624</v>
      </c>
      <c r="G289" s="41" t="s">
        <v>1531</v>
      </c>
      <c r="H289" s="1090"/>
      <c r="I289" s="1090"/>
      <c r="J289" s="1090"/>
      <c r="O289" s="65" t="s">
        <v>284</v>
      </c>
      <c r="P289" s="65" t="s">
        <v>389</v>
      </c>
      <c r="Q289" s="153">
        <f>VLOOKUP(P289,Data!$D$2:$E$144,2,FALSE)</f>
        <v>30192700</v>
      </c>
      <c r="Y289" s="45"/>
    </row>
    <row r="290" spans="1:25" x14ac:dyDescent="0.2">
      <c r="A290" s="1872" t="s">
        <v>2835</v>
      </c>
      <c r="B290" s="1873" t="s">
        <v>1532</v>
      </c>
      <c r="C290" s="1872" t="s">
        <v>3097</v>
      </c>
      <c r="D290" s="1090">
        <v>3816</v>
      </c>
      <c r="E290" s="1090" t="s">
        <v>2336</v>
      </c>
      <c r="F290" s="7" t="s">
        <v>625</v>
      </c>
      <c r="G290" s="8" t="s">
        <v>1532</v>
      </c>
      <c r="H290" s="16">
        <v>-1276.32</v>
      </c>
      <c r="I290" s="16">
        <v>-724.56</v>
      </c>
      <c r="J290" s="16">
        <v>-3276.81</v>
      </c>
      <c r="O290" s="65" t="s">
        <v>2503</v>
      </c>
      <c r="P290" s="65" t="s">
        <v>395</v>
      </c>
      <c r="Q290" s="3">
        <f>VLOOKUP(P290,Data!$D$2:$E$144,2,FALSE)</f>
        <v>35110000</v>
      </c>
    </row>
    <row r="291" spans="1:25" x14ac:dyDescent="0.2">
      <c r="B291" s="8" t="s">
        <v>1533</v>
      </c>
      <c r="D291" s="16"/>
      <c r="E291" s="56"/>
      <c r="F291" s="7" t="s">
        <v>626</v>
      </c>
      <c r="G291" s="8" t="s">
        <v>1533</v>
      </c>
      <c r="H291" s="16">
        <v>-4984.55</v>
      </c>
      <c r="I291" s="16">
        <v>-1183.4000000000001</v>
      </c>
      <c r="J291" s="16">
        <v>-12</v>
      </c>
      <c r="O291" s="65"/>
      <c r="P291" s="65"/>
      <c r="Q291" s="3" t="e">
        <f>VLOOKUP(P291,Data!$D$2:$E$144,2,FALSE)</f>
        <v>#N/A</v>
      </c>
    </row>
    <row r="292" spans="1:25" s="156" customFormat="1" x14ac:dyDescent="0.2">
      <c r="B292" s="155"/>
      <c r="C292" s="68"/>
      <c r="D292" s="158">
        <f>SUM(D293:D297)</f>
        <v>27505</v>
      </c>
      <c r="E292" s="158"/>
      <c r="F292" s="154" t="s">
        <v>627</v>
      </c>
      <c r="G292" s="155" t="s">
        <v>1534</v>
      </c>
      <c r="H292" s="158">
        <v>-15675</v>
      </c>
      <c r="I292" s="158">
        <v>-19290</v>
      </c>
      <c r="J292" s="158">
        <v>-25485</v>
      </c>
      <c r="Y292" s="157"/>
    </row>
    <row r="293" spans="1:25" s="149" customFormat="1" x14ac:dyDescent="0.2">
      <c r="A293" s="149" t="s">
        <v>2345</v>
      </c>
      <c r="B293" s="105" t="s">
        <v>2421</v>
      </c>
      <c r="C293" s="14" t="s">
        <v>2424</v>
      </c>
      <c r="D293" s="161">
        <v>2500</v>
      </c>
      <c r="E293" s="161" t="s">
        <v>2336</v>
      </c>
      <c r="F293" s="151" t="s">
        <v>627</v>
      </c>
      <c r="G293" s="150" t="s">
        <v>1534</v>
      </c>
      <c r="H293" s="1090"/>
      <c r="I293" s="1090"/>
      <c r="J293" s="1090"/>
      <c r="O293" s="148" t="s">
        <v>427</v>
      </c>
      <c r="P293" s="148" t="s">
        <v>380</v>
      </c>
      <c r="Q293" s="153">
        <f>VLOOKUP(P293,Data!$D$2:$E$144,2,FALSE)</f>
        <v>48100000</v>
      </c>
      <c r="Y293" s="152"/>
    </row>
    <row r="294" spans="1:25" s="149" customFormat="1" x14ac:dyDescent="0.2">
      <c r="A294" s="149" t="s">
        <v>2345</v>
      </c>
      <c r="B294" s="105" t="s">
        <v>2422</v>
      </c>
      <c r="C294" s="14" t="s">
        <v>2425</v>
      </c>
      <c r="D294" s="161">
        <v>4725</v>
      </c>
      <c r="E294" s="161" t="s">
        <v>2336</v>
      </c>
      <c r="F294" s="151" t="s">
        <v>627</v>
      </c>
      <c r="G294" s="150" t="s">
        <v>1534</v>
      </c>
      <c r="H294" s="1090"/>
      <c r="I294" s="1090"/>
      <c r="J294" s="1090"/>
      <c r="O294" s="153" t="s">
        <v>427</v>
      </c>
      <c r="P294" s="153" t="s">
        <v>380</v>
      </c>
      <c r="Q294" s="153">
        <f>VLOOKUP(P294,Data!$D$2:$E$144,2,FALSE)</f>
        <v>48100000</v>
      </c>
      <c r="Y294" s="152"/>
    </row>
    <row r="295" spans="1:25" s="149" customFormat="1" x14ac:dyDescent="0.2">
      <c r="A295" s="149" t="s">
        <v>2345</v>
      </c>
      <c r="B295" s="105" t="s">
        <v>2423</v>
      </c>
      <c r="C295" s="14" t="s">
        <v>2426</v>
      </c>
      <c r="D295" s="161">
        <v>7875</v>
      </c>
      <c r="E295" s="161" t="s">
        <v>2336</v>
      </c>
      <c r="F295" s="151" t="s">
        <v>627</v>
      </c>
      <c r="G295" s="150" t="s">
        <v>1534</v>
      </c>
      <c r="H295" s="1090"/>
      <c r="I295" s="1090"/>
      <c r="J295" s="1090"/>
      <c r="O295" s="153" t="s">
        <v>427</v>
      </c>
      <c r="P295" s="153" t="s">
        <v>380</v>
      </c>
      <c r="Q295" s="153">
        <f>VLOOKUP(P295,Data!$D$2:$E$144,2,FALSE)</f>
        <v>48100000</v>
      </c>
      <c r="Y295" s="152"/>
    </row>
    <row r="296" spans="1:25" s="1089" customFormat="1" x14ac:dyDescent="0.2">
      <c r="A296" s="1089" t="s">
        <v>2372</v>
      </c>
      <c r="B296" s="1092" t="s">
        <v>2681</v>
      </c>
      <c r="C296" s="14" t="s">
        <v>2680</v>
      </c>
      <c r="D296" s="1090">
        <v>405</v>
      </c>
      <c r="E296" s="1090" t="s">
        <v>2336</v>
      </c>
      <c r="F296" s="1091" t="s">
        <v>627</v>
      </c>
      <c r="G296" s="1092" t="s">
        <v>1534</v>
      </c>
      <c r="H296" s="1090"/>
      <c r="I296" s="1090"/>
      <c r="J296" s="1090"/>
      <c r="O296" s="1088" t="s">
        <v>427</v>
      </c>
      <c r="P296" s="1088" t="s">
        <v>380</v>
      </c>
      <c r="Q296" s="1088">
        <f>VLOOKUP(P296,Data!$D$2:$E$144,2,FALSE)</f>
        <v>48100000</v>
      </c>
      <c r="Y296" s="1093"/>
    </row>
    <row r="297" spans="1:25" s="712" customFormat="1" ht="25.5" x14ac:dyDescent="0.2">
      <c r="A297" s="717" t="s">
        <v>2372</v>
      </c>
      <c r="B297" s="1021" t="s">
        <v>2826</v>
      </c>
      <c r="C297" s="1094" t="s">
        <v>2827</v>
      </c>
      <c r="D297" s="890">
        <v>12000</v>
      </c>
      <c r="E297" s="598" t="s">
        <v>2336</v>
      </c>
      <c r="F297" s="714" t="s">
        <v>627</v>
      </c>
      <c r="G297" s="715" t="s">
        <v>1534</v>
      </c>
      <c r="H297" s="1090"/>
      <c r="I297" s="1090"/>
      <c r="J297" s="1090"/>
      <c r="O297" s="710" t="s">
        <v>427</v>
      </c>
      <c r="P297" s="710" t="s">
        <v>380</v>
      </c>
      <c r="Q297" s="710">
        <f>VLOOKUP(P297,Data!$D$2:$E$144,2,FALSE)</f>
        <v>48100000</v>
      </c>
      <c r="Y297" s="716"/>
    </row>
    <row r="298" spans="1:25" s="1876" customFormat="1" x14ac:dyDescent="0.2">
      <c r="A298" s="1880" t="s">
        <v>2835</v>
      </c>
      <c r="B298" s="1432" t="s">
        <v>3103</v>
      </c>
      <c r="C298" s="14" t="s">
        <v>3102</v>
      </c>
      <c r="D298" s="1090">
        <v>480</v>
      </c>
      <c r="E298" s="1090" t="s">
        <v>2336</v>
      </c>
      <c r="F298" s="1877" t="s">
        <v>627</v>
      </c>
      <c r="G298" s="1878" t="s">
        <v>1534</v>
      </c>
      <c r="H298" s="1090"/>
      <c r="I298" s="1090"/>
      <c r="J298" s="1090"/>
      <c r="O298" s="1875" t="s">
        <v>427</v>
      </c>
      <c r="P298" s="1875" t="s">
        <v>380</v>
      </c>
      <c r="Q298" s="1875">
        <f>VLOOKUP(P298,Data!$D$2:$E$144,2,FALSE)</f>
        <v>48100000</v>
      </c>
      <c r="Y298" s="1879"/>
    </row>
    <row r="299" spans="1:25" x14ac:dyDescent="0.2">
      <c r="A299" s="718" t="s">
        <v>2372</v>
      </c>
      <c r="B299" s="720" t="s">
        <v>1535</v>
      </c>
      <c r="C299" s="718" t="s">
        <v>2670</v>
      </c>
      <c r="D299" s="719">
        <v>0</v>
      </c>
      <c r="E299" s="719" t="s">
        <v>2331</v>
      </c>
      <c r="F299" s="7" t="s">
        <v>628</v>
      </c>
      <c r="G299" s="8" t="s">
        <v>1535</v>
      </c>
      <c r="H299" s="16">
        <v>-4177.6899999999996</v>
      </c>
      <c r="I299" s="16">
        <v>-966.6</v>
      </c>
      <c r="J299" s="16">
        <v>-815.65</v>
      </c>
      <c r="O299" s="65" t="s">
        <v>277</v>
      </c>
      <c r="P299" s="65" t="s">
        <v>322</v>
      </c>
      <c r="Q299" s="3">
        <f>VLOOKUP(P299,Data!$D$2:$E$144,2,FALSE)</f>
        <v>55520000</v>
      </c>
    </row>
    <row r="300" spans="1:25" x14ac:dyDescent="0.2">
      <c r="A300" s="65" t="s">
        <v>2346</v>
      </c>
      <c r="B300" s="8" t="s">
        <v>1536</v>
      </c>
      <c r="C300" s="3" t="s">
        <v>2352</v>
      </c>
      <c r="D300" s="16"/>
      <c r="E300" s="56" t="s">
        <v>2336</v>
      </c>
      <c r="F300" s="7" t="s">
        <v>629</v>
      </c>
      <c r="G300" s="8" t="s">
        <v>1536</v>
      </c>
      <c r="H300" s="16">
        <v>-70298.97</v>
      </c>
      <c r="I300" s="16">
        <v>-62243.71</v>
      </c>
      <c r="J300" s="16">
        <v>-83311.429999999993</v>
      </c>
      <c r="O300" s="65" t="s">
        <v>276</v>
      </c>
      <c r="P300" s="65" t="s">
        <v>318</v>
      </c>
      <c r="Q300" s="3">
        <f>VLOOKUP(P300,Data!$D$2:$E$144,2,FALSE)</f>
        <v>79600000</v>
      </c>
    </row>
    <row r="301" spans="1:25" s="156" customFormat="1" x14ac:dyDescent="0.2">
      <c r="B301" s="155"/>
      <c r="C301" s="68"/>
      <c r="D301" s="158">
        <f>SUM(D302:D305)</f>
        <v>98200</v>
      </c>
      <c r="E301" s="158"/>
      <c r="F301" s="154" t="s">
        <v>630</v>
      </c>
      <c r="G301" s="155" t="s">
        <v>1537</v>
      </c>
      <c r="H301" s="158">
        <v>-65374.53</v>
      </c>
      <c r="I301" s="158">
        <v>-91259.72</v>
      </c>
      <c r="J301" s="158">
        <v>-84504.51</v>
      </c>
      <c r="Q301" s="156" t="e">
        <f>VLOOKUP(P301,Data!$D$2:$E$144,2,FALSE)</f>
        <v>#N/A</v>
      </c>
      <c r="Y301" s="157"/>
    </row>
    <row r="302" spans="1:25" s="159" customFormat="1" x14ac:dyDescent="0.2">
      <c r="A302" s="153" t="s">
        <v>2345</v>
      </c>
      <c r="B302" s="105" t="s">
        <v>2427</v>
      </c>
      <c r="C302" s="14" t="s">
        <v>2431</v>
      </c>
      <c r="D302" s="165">
        <v>8200</v>
      </c>
      <c r="E302" s="165" t="s">
        <v>2336</v>
      </c>
      <c r="F302" s="162" t="s">
        <v>630</v>
      </c>
      <c r="G302" s="160" t="s">
        <v>1537</v>
      </c>
      <c r="H302" s="1090"/>
      <c r="I302" s="1090"/>
      <c r="J302" s="1090"/>
      <c r="O302" s="153" t="s">
        <v>427</v>
      </c>
      <c r="P302" s="153" t="s">
        <v>383</v>
      </c>
      <c r="Q302" s="153">
        <f>VLOOKUP(P302,Data!$D$2:$E$144,2,FALSE)</f>
        <v>48700000</v>
      </c>
      <c r="Y302" s="163"/>
    </row>
    <row r="303" spans="1:25" s="159" customFormat="1" x14ac:dyDescent="0.2">
      <c r="A303" s="153" t="s">
        <v>2345</v>
      </c>
      <c r="B303" s="105" t="s">
        <v>2428</v>
      </c>
      <c r="C303" s="132" t="s">
        <v>2434</v>
      </c>
      <c r="D303" s="165">
        <v>6000</v>
      </c>
      <c r="E303" s="165" t="s">
        <v>2336</v>
      </c>
      <c r="F303" s="162" t="s">
        <v>630</v>
      </c>
      <c r="G303" s="160" t="s">
        <v>1537</v>
      </c>
      <c r="H303" s="1090"/>
      <c r="I303" s="1090"/>
      <c r="J303" s="1090"/>
      <c r="O303" s="164" t="s">
        <v>2435</v>
      </c>
      <c r="P303" s="164" t="s">
        <v>383</v>
      </c>
      <c r="Q303" s="153">
        <f>VLOOKUP(P303,Data!$D$2:$E$144,2,FALSE)</f>
        <v>48700000</v>
      </c>
      <c r="Y303" s="163"/>
    </row>
    <row r="304" spans="1:25" s="159" customFormat="1" x14ac:dyDescent="0.2">
      <c r="A304" s="153" t="s">
        <v>2345</v>
      </c>
      <c r="B304" s="105" t="s">
        <v>2429</v>
      </c>
      <c r="C304" s="14" t="s">
        <v>2432</v>
      </c>
      <c r="D304" s="165">
        <v>64000</v>
      </c>
      <c r="E304" s="165" t="s">
        <v>2336</v>
      </c>
      <c r="F304" s="162" t="s">
        <v>630</v>
      </c>
      <c r="G304" s="160" t="s">
        <v>1537</v>
      </c>
      <c r="H304" s="1090"/>
      <c r="I304" s="1090"/>
      <c r="J304" s="1090"/>
      <c r="O304" s="153" t="s">
        <v>427</v>
      </c>
      <c r="P304" s="153" t="s">
        <v>381</v>
      </c>
      <c r="Q304" s="153">
        <f>VLOOKUP(P304,Data!$D$2:$E$144,2,FALSE)</f>
        <v>48900000</v>
      </c>
      <c r="Y304" s="163"/>
    </row>
    <row r="305" spans="1:25" s="159" customFormat="1" x14ac:dyDescent="0.2">
      <c r="A305" s="153" t="s">
        <v>2345</v>
      </c>
      <c r="B305" s="105" t="s">
        <v>2430</v>
      </c>
      <c r="C305" s="14" t="s">
        <v>2433</v>
      </c>
      <c r="D305" s="165">
        <v>20000</v>
      </c>
      <c r="E305" s="165" t="s">
        <v>2336</v>
      </c>
      <c r="F305" s="162" t="s">
        <v>630</v>
      </c>
      <c r="G305" s="160" t="s">
        <v>1537</v>
      </c>
      <c r="H305" s="1090"/>
      <c r="I305" s="1090"/>
      <c r="J305" s="1090"/>
      <c r="O305" s="164" t="s">
        <v>2435</v>
      </c>
      <c r="P305" s="164" t="s">
        <v>381</v>
      </c>
      <c r="Q305" s="153">
        <f>VLOOKUP(P305,Data!$D$2:$E$144,2,FALSE)</f>
        <v>48900000</v>
      </c>
      <c r="Y305" s="163"/>
    </row>
    <row r="306" spans="1:25" x14ac:dyDescent="0.2">
      <c r="A306" s="1912" t="s">
        <v>2835</v>
      </c>
      <c r="B306" s="1913" t="s">
        <v>1538</v>
      </c>
      <c r="C306" s="1912" t="s">
        <v>3111</v>
      </c>
      <c r="D306" s="1090">
        <v>378</v>
      </c>
      <c r="E306" s="1090" t="s">
        <v>2336</v>
      </c>
      <c r="F306" s="7" t="s">
        <v>631</v>
      </c>
      <c r="G306" s="8" t="s">
        <v>1538</v>
      </c>
      <c r="H306" s="16">
        <v>0</v>
      </c>
      <c r="I306" s="16">
        <v>-135.4</v>
      </c>
      <c r="J306" s="16">
        <v>-378</v>
      </c>
      <c r="O306" s="65" t="s">
        <v>2503</v>
      </c>
      <c r="P306" s="65" t="s">
        <v>395</v>
      </c>
      <c r="Q306" s="3">
        <f>VLOOKUP(P306,Data!$D$2:$E$144,2,FALSE)</f>
        <v>35110000</v>
      </c>
    </row>
    <row r="307" spans="1:25" s="1908" customFormat="1" x14ac:dyDescent="0.2">
      <c r="B307" s="1907"/>
      <c r="C307" s="68"/>
      <c r="D307" s="1911">
        <f>SUM(D308:D309)</f>
        <v>25179</v>
      </c>
      <c r="E307" s="1911"/>
      <c r="F307" s="1906" t="s">
        <v>632</v>
      </c>
      <c r="G307" s="1907" t="s">
        <v>1539</v>
      </c>
      <c r="H307" s="1911">
        <v>-25634.44</v>
      </c>
      <c r="I307" s="1911">
        <v>-23387.22</v>
      </c>
      <c r="J307" s="1911">
        <v>-22709.26</v>
      </c>
      <c r="Q307" s="1908" t="e">
        <f>VLOOKUP(P307,Data!$D$2:$E$144,2,FALSE)</f>
        <v>#N/A</v>
      </c>
      <c r="Y307" s="1910"/>
    </row>
    <row r="308" spans="1:25" s="1903" customFormat="1" x14ac:dyDescent="0.2">
      <c r="A308" s="1912" t="s">
        <v>2372</v>
      </c>
      <c r="B308" s="2265" t="s">
        <v>3240</v>
      </c>
      <c r="C308" s="14" t="s">
        <v>2682</v>
      </c>
      <c r="D308" s="1090">
        <v>0</v>
      </c>
      <c r="E308" s="1090" t="s">
        <v>2336</v>
      </c>
      <c r="F308" s="1904" t="s">
        <v>632</v>
      </c>
      <c r="G308" s="1905" t="s">
        <v>1539</v>
      </c>
      <c r="H308" s="1090"/>
      <c r="I308" s="1090"/>
      <c r="J308" s="1090"/>
      <c r="O308" s="1903" t="s">
        <v>276</v>
      </c>
      <c r="P308" s="1903" t="s">
        <v>309</v>
      </c>
      <c r="Q308" s="1903">
        <f>VLOOKUP(P308,Data!$D$2:$E$144,2,FALSE)</f>
        <v>80500000</v>
      </c>
      <c r="Y308" s="1909"/>
    </row>
    <row r="309" spans="1:25" x14ac:dyDescent="0.2">
      <c r="A309" s="1914" t="s">
        <v>2835</v>
      </c>
      <c r="B309" s="2265" t="s">
        <v>3241</v>
      </c>
      <c r="C309" s="14" t="s">
        <v>3112</v>
      </c>
      <c r="D309" s="1090">
        <v>25179</v>
      </c>
      <c r="E309" s="1090" t="s">
        <v>2336</v>
      </c>
      <c r="F309" s="7" t="s">
        <v>632</v>
      </c>
      <c r="G309" s="8" t="s">
        <v>1539</v>
      </c>
      <c r="H309" s="1090"/>
      <c r="I309" s="1090"/>
      <c r="J309" s="1090"/>
      <c r="O309" s="65" t="s">
        <v>2503</v>
      </c>
      <c r="P309" s="65" t="s">
        <v>395</v>
      </c>
      <c r="Q309" s="3">
        <f>VLOOKUP(P309,Data!$D$2:$E$144,2,FALSE)</f>
        <v>35110000</v>
      </c>
    </row>
    <row r="310" spans="1:25" ht="25.5" x14ac:dyDescent="0.2">
      <c r="A310" s="1915" t="s">
        <v>2835</v>
      </c>
      <c r="B310" s="1916" t="s">
        <v>1540</v>
      </c>
      <c r="C310" s="1915" t="s">
        <v>3113</v>
      </c>
      <c r="D310" s="1090">
        <v>0</v>
      </c>
      <c r="E310" s="1090" t="s">
        <v>2336</v>
      </c>
      <c r="F310" s="7" t="s">
        <v>633</v>
      </c>
      <c r="G310" s="8" t="s">
        <v>1540</v>
      </c>
      <c r="H310" s="16">
        <v>-41.47</v>
      </c>
      <c r="I310" s="16">
        <v>0</v>
      </c>
      <c r="J310" s="16">
        <v>0</v>
      </c>
      <c r="O310" s="65" t="s">
        <v>284</v>
      </c>
      <c r="P310" s="65" t="s">
        <v>389</v>
      </c>
      <c r="Q310" s="3">
        <f>VLOOKUP(P310,Data!$D$2:$E$144,2,FALSE)</f>
        <v>30192700</v>
      </c>
    </row>
    <row r="311" spans="1:25" x14ac:dyDescent="0.2">
      <c r="B311" s="8" t="s">
        <v>1541</v>
      </c>
      <c r="D311" s="16"/>
      <c r="E311" s="56"/>
      <c r="F311" s="7" t="s">
        <v>634</v>
      </c>
      <c r="G311" s="8" t="s">
        <v>1541</v>
      </c>
      <c r="H311" s="16">
        <v>-342.8</v>
      </c>
      <c r="I311" s="16">
        <v>-285</v>
      </c>
      <c r="J311" s="16">
        <v>-399</v>
      </c>
      <c r="O311" s="65"/>
      <c r="P311" s="65"/>
      <c r="Q311" s="3" t="e">
        <f>VLOOKUP(P311,Data!$D$2:$E$144,2,FALSE)</f>
        <v>#N/A</v>
      </c>
    </row>
    <row r="312" spans="1:25" x14ac:dyDescent="0.2">
      <c r="B312" s="8" t="s">
        <v>1542</v>
      </c>
      <c r="D312" s="16"/>
      <c r="E312" s="56"/>
      <c r="F312" s="7" t="s">
        <v>635</v>
      </c>
      <c r="G312" s="8" t="s">
        <v>1542</v>
      </c>
      <c r="H312" s="16">
        <v>-910</v>
      </c>
      <c r="I312" s="16">
        <v>0</v>
      </c>
      <c r="J312" s="16">
        <v>0</v>
      </c>
      <c r="O312" s="65"/>
      <c r="P312" s="65"/>
      <c r="Q312" s="3" t="e">
        <f>VLOOKUP(P312,Data!$D$2:$E$144,2,FALSE)</f>
        <v>#N/A</v>
      </c>
    </row>
    <row r="313" spans="1:25" ht="25.5" x14ac:dyDescent="0.2">
      <c r="A313" s="1942" t="s">
        <v>2835</v>
      </c>
      <c r="B313" s="1943" t="s">
        <v>1543</v>
      </c>
      <c r="C313" s="1942" t="s">
        <v>3118</v>
      </c>
      <c r="D313" s="1090">
        <v>396</v>
      </c>
      <c r="E313" s="1090" t="s">
        <v>2336</v>
      </c>
      <c r="F313" s="7" t="s">
        <v>636</v>
      </c>
      <c r="G313" s="8" t="s">
        <v>1543</v>
      </c>
      <c r="H313" s="16">
        <v>-622</v>
      </c>
      <c r="I313" s="16">
        <v>-354</v>
      </c>
      <c r="J313" s="16">
        <v>-376.4</v>
      </c>
      <c r="O313" s="65" t="s">
        <v>2588</v>
      </c>
      <c r="P313" s="65" t="s">
        <v>359</v>
      </c>
      <c r="Q313" s="3">
        <f>VLOOKUP(P313,Data!$D$2:$E$144,2,FALSE)</f>
        <v>44423400</v>
      </c>
    </row>
    <row r="314" spans="1:25" x14ac:dyDescent="0.2">
      <c r="B314" s="8" t="s">
        <v>1544</v>
      </c>
      <c r="D314" s="16"/>
      <c r="E314" s="56"/>
      <c r="F314" s="7" t="s">
        <v>637</v>
      </c>
      <c r="G314" s="8" t="s">
        <v>1544</v>
      </c>
      <c r="H314" s="16">
        <v>-1320.82</v>
      </c>
      <c r="I314" s="16">
        <v>0</v>
      </c>
      <c r="J314" s="16">
        <v>0</v>
      </c>
      <c r="O314" s="65"/>
      <c r="P314" s="65"/>
      <c r="Q314" s="3" t="e">
        <f>VLOOKUP(P314,Data!$D$2:$E$144,2,FALSE)</f>
        <v>#N/A</v>
      </c>
    </row>
    <row r="315" spans="1:25" x14ac:dyDescent="0.2">
      <c r="A315" s="725" t="s">
        <v>2372</v>
      </c>
      <c r="B315" s="727" t="s">
        <v>1545</v>
      </c>
      <c r="C315" s="725" t="s">
        <v>2670</v>
      </c>
      <c r="D315" s="726">
        <v>0</v>
      </c>
      <c r="E315" s="726" t="s">
        <v>2331</v>
      </c>
      <c r="F315" s="7" t="s">
        <v>638</v>
      </c>
      <c r="G315" s="8" t="s">
        <v>1545</v>
      </c>
      <c r="H315" s="16">
        <v>-788.3</v>
      </c>
      <c r="I315" s="16">
        <v>0</v>
      </c>
      <c r="J315" s="16">
        <v>0</v>
      </c>
      <c r="O315" s="65" t="s">
        <v>277</v>
      </c>
      <c r="P315" s="65" t="s">
        <v>322</v>
      </c>
      <c r="Q315" s="3">
        <f>VLOOKUP(P315,Data!$D$2:$E$144,2,FALSE)</f>
        <v>55520000</v>
      </c>
    </row>
    <row r="316" spans="1:25" s="426" customFormat="1" x14ac:dyDescent="0.2">
      <c r="B316" s="256"/>
      <c r="D316" s="423">
        <f>SUM(D317:D318)</f>
        <v>3355</v>
      </c>
      <c r="E316" s="423"/>
      <c r="F316" s="255" t="s">
        <v>639</v>
      </c>
      <c r="G316" s="256" t="s">
        <v>1546</v>
      </c>
      <c r="H316" s="423">
        <v>-2180</v>
      </c>
      <c r="I316" s="423">
        <v>-8720</v>
      </c>
      <c r="J316" s="423">
        <v>-3355</v>
      </c>
      <c r="Q316" s="426" t="e">
        <f>VLOOKUP(P316,Data!$D$2:$E$144,2,FALSE)</f>
        <v>#N/A</v>
      </c>
      <c r="Y316" s="258"/>
    </row>
    <row r="317" spans="1:25" s="721" customFormat="1" ht="25.5" x14ac:dyDescent="0.2">
      <c r="A317" s="725" t="s">
        <v>2524</v>
      </c>
      <c r="B317" s="715" t="s">
        <v>2687</v>
      </c>
      <c r="C317" s="725" t="s">
        <v>2556</v>
      </c>
      <c r="D317" s="726">
        <v>0</v>
      </c>
      <c r="E317" s="726" t="s">
        <v>2337</v>
      </c>
      <c r="F317" s="722" t="s">
        <v>639</v>
      </c>
      <c r="G317" s="723" t="s">
        <v>1546</v>
      </c>
      <c r="H317" s="1090"/>
      <c r="I317" s="1090"/>
      <c r="J317" s="1090"/>
      <c r="O317" s="721" t="s">
        <v>427</v>
      </c>
      <c r="P317" s="721" t="s">
        <v>371</v>
      </c>
      <c r="Q317" s="721">
        <f>VLOOKUP(P317,Data!$D$2:$E$144,2,FALSE)</f>
        <v>72610000</v>
      </c>
      <c r="Y317" s="724"/>
    </row>
    <row r="318" spans="1:25" s="721" customFormat="1" x14ac:dyDescent="0.2">
      <c r="A318" s="728" t="s">
        <v>2372</v>
      </c>
      <c r="B318" s="715" t="s">
        <v>2688</v>
      </c>
      <c r="C318" s="728" t="s">
        <v>2683</v>
      </c>
      <c r="D318" s="729">
        <v>3355</v>
      </c>
      <c r="E318" s="729" t="s">
        <v>2336</v>
      </c>
      <c r="F318" s="722" t="s">
        <v>639</v>
      </c>
      <c r="G318" s="723" t="s">
        <v>1546</v>
      </c>
      <c r="H318" s="1090"/>
      <c r="I318" s="1090"/>
      <c r="J318" s="1090"/>
      <c r="O318" s="721" t="s">
        <v>427</v>
      </c>
      <c r="P318" s="721" t="s">
        <v>371</v>
      </c>
      <c r="Q318" s="721">
        <f>VLOOKUP(P318,Data!$D$2:$E$144,2,FALSE)</f>
        <v>72610000</v>
      </c>
      <c r="Y318" s="724"/>
    </row>
    <row r="319" spans="1:25" x14ac:dyDescent="0.2">
      <c r="A319" s="65" t="s">
        <v>2346</v>
      </c>
      <c r="B319" s="8" t="s">
        <v>1547</v>
      </c>
      <c r="C319" s="3" t="s">
        <v>2375</v>
      </c>
      <c r="D319" s="16">
        <v>660</v>
      </c>
      <c r="E319" s="56"/>
      <c r="F319" s="7" t="s">
        <v>640</v>
      </c>
      <c r="G319" s="8" t="s">
        <v>1547</v>
      </c>
      <c r="H319" s="16">
        <v>0</v>
      </c>
      <c r="I319" s="16">
        <v>0</v>
      </c>
      <c r="J319" s="16">
        <v>-798.6</v>
      </c>
      <c r="O319" s="65" t="s">
        <v>276</v>
      </c>
      <c r="P319" s="65" t="s">
        <v>307</v>
      </c>
      <c r="Q319" s="3">
        <f>VLOOKUP(P319,Data!$D$2:$E$144,2,FALSE)</f>
        <v>79410000</v>
      </c>
    </row>
    <row r="320" spans="1:25" ht="25.5" x14ac:dyDescent="0.2">
      <c r="A320" s="730" t="s">
        <v>2372</v>
      </c>
      <c r="B320" s="732" t="s">
        <v>1548</v>
      </c>
      <c r="C320" s="730" t="s">
        <v>2684</v>
      </c>
      <c r="D320" s="731">
        <v>496.8</v>
      </c>
      <c r="E320" s="731" t="s">
        <v>2336</v>
      </c>
      <c r="F320" s="7" t="s">
        <v>641</v>
      </c>
      <c r="G320" s="8" t="s">
        <v>1548</v>
      </c>
      <c r="H320" s="16">
        <v>-2148.5</v>
      </c>
      <c r="I320" s="16">
        <v>-3187.58</v>
      </c>
      <c r="J320" s="16">
        <v>-2135.5</v>
      </c>
      <c r="O320" s="65" t="s">
        <v>287</v>
      </c>
      <c r="P320" s="65" t="s">
        <v>417</v>
      </c>
      <c r="Q320" s="3">
        <f>VLOOKUP(P320,Data!$D$2:$E$144,2,FALSE)</f>
        <v>43800000</v>
      </c>
    </row>
    <row r="321" spans="1:25" x14ac:dyDescent="0.2">
      <c r="A321" s="1955" t="s">
        <v>2832</v>
      </c>
      <c r="B321" s="1956" t="s">
        <v>1549</v>
      </c>
      <c r="C321" s="1955" t="s">
        <v>3120</v>
      </c>
      <c r="D321" s="1090">
        <v>264</v>
      </c>
      <c r="E321" s="1090" t="s">
        <v>2336</v>
      </c>
      <c r="F321" s="7" t="s">
        <v>642</v>
      </c>
      <c r="G321" s="8" t="s">
        <v>1549</v>
      </c>
      <c r="H321" s="16">
        <v>0</v>
      </c>
      <c r="I321" s="16">
        <v>-1090.5</v>
      </c>
      <c r="J321" s="16">
        <v>-263.8</v>
      </c>
      <c r="O321" s="1946" t="s">
        <v>2503</v>
      </c>
      <c r="P321" s="1946" t="s">
        <v>395</v>
      </c>
      <c r="Q321" s="3">
        <f>VLOOKUP(P321,Data!$D$2:$E$144,2,FALSE)</f>
        <v>35110000</v>
      </c>
    </row>
    <row r="322" spans="1:25" s="1938" customFormat="1" x14ac:dyDescent="0.2">
      <c r="B322" s="1937"/>
      <c r="D322" s="1941">
        <f>SUM(D323:D325)</f>
        <v>3381</v>
      </c>
      <c r="E322" s="1941"/>
      <c r="F322" s="1936" t="s">
        <v>643</v>
      </c>
      <c r="G322" s="1937" t="s">
        <v>1550</v>
      </c>
      <c r="H322" s="1941">
        <v>-7543.67</v>
      </c>
      <c r="I322" s="1941">
        <v>-4969.24</v>
      </c>
      <c r="J322" s="1941">
        <v>-5535.61</v>
      </c>
      <c r="Q322" s="1938" t="e">
        <f>VLOOKUP(P322,Data!$D$2:$E$144,2,FALSE)</f>
        <v>#N/A</v>
      </c>
      <c r="Y322" s="1940"/>
    </row>
    <row r="323" spans="1:25" s="1933" customFormat="1" ht="25.5" x14ac:dyDescent="0.2">
      <c r="A323" s="1942" t="s">
        <v>2372</v>
      </c>
      <c r="B323" s="1432" t="s">
        <v>3121</v>
      </c>
      <c r="C323" s="1942" t="s">
        <v>2685</v>
      </c>
      <c r="D323" s="1090">
        <v>0</v>
      </c>
      <c r="E323" s="1090" t="s">
        <v>2337</v>
      </c>
      <c r="F323" s="1934" t="s">
        <v>643</v>
      </c>
      <c r="G323" s="1935" t="s">
        <v>1550</v>
      </c>
      <c r="H323" s="1090"/>
      <c r="I323" s="1090"/>
      <c r="J323" s="1090"/>
      <c r="O323" s="1933" t="s">
        <v>2379</v>
      </c>
      <c r="P323" s="1933" t="s">
        <v>337</v>
      </c>
      <c r="Q323" s="1933">
        <f>VLOOKUP(P323,Data!$D$2:$E$144,2,FALSE)</f>
        <v>33730000</v>
      </c>
      <c r="Y323" s="1939"/>
    </row>
    <row r="324" spans="1:25" s="1933" customFormat="1" ht="25.5" x14ac:dyDescent="0.2">
      <c r="A324" s="1945" t="s">
        <v>2835</v>
      </c>
      <c r="B324" s="1432" t="s">
        <v>3122</v>
      </c>
      <c r="C324" s="1945" t="s">
        <v>3119</v>
      </c>
      <c r="D324" s="1090">
        <v>2983</v>
      </c>
      <c r="E324" s="1090" t="s">
        <v>2336</v>
      </c>
      <c r="F324" s="1934" t="s">
        <v>643</v>
      </c>
      <c r="G324" s="1935" t="s">
        <v>1550</v>
      </c>
      <c r="H324" s="1090"/>
      <c r="I324" s="1090"/>
      <c r="J324" s="1090"/>
      <c r="O324" s="1933" t="s">
        <v>287</v>
      </c>
      <c r="P324" s="1944" t="s">
        <v>417</v>
      </c>
      <c r="Q324" s="1933">
        <f>VLOOKUP(P324,Data!$D$2:$E$144,2,FALSE)</f>
        <v>43800000</v>
      </c>
      <c r="Y324" s="1939"/>
    </row>
    <row r="325" spans="1:25" x14ac:dyDescent="0.2">
      <c r="A325" s="1945" t="s">
        <v>2832</v>
      </c>
      <c r="B325" s="1432" t="s">
        <v>3123</v>
      </c>
      <c r="C325" s="1945" t="s">
        <v>3120</v>
      </c>
      <c r="D325" s="1090">
        <v>398</v>
      </c>
      <c r="E325" s="1090" t="s">
        <v>2336</v>
      </c>
      <c r="F325" s="7" t="s">
        <v>643</v>
      </c>
      <c r="G325" s="8" t="s">
        <v>1550</v>
      </c>
      <c r="H325" s="1090"/>
      <c r="I325" s="1090"/>
      <c r="J325" s="1090"/>
      <c r="O325" s="65" t="s">
        <v>2503</v>
      </c>
      <c r="P325" s="65" t="s">
        <v>395</v>
      </c>
      <c r="Q325" s="3">
        <f>VLOOKUP(P325,Data!$D$2:$E$144,2,FALSE)</f>
        <v>35110000</v>
      </c>
    </row>
    <row r="326" spans="1:25" s="1951" customFormat="1" x14ac:dyDescent="0.2">
      <c r="B326" s="1950"/>
      <c r="C326" s="68"/>
      <c r="D326" s="1954">
        <f>SUM(D327:D328)</f>
        <v>9783.4</v>
      </c>
      <c r="E326" s="1954"/>
      <c r="F326" s="1949" t="s">
        <v>644</v>
      </c>
      <c r="G326" s="1950" t="s">
        <v>1551</v>
      </c>
      <c r="H326" s="1954">
        <v>-9803.65</v>
      </c>
      <c r="I326" s="1954">
        <v>-11737.17</v>
      </c>
      <c r="J326" s="1954">
        <v>-9585.57</v>
      </c>
      <c r="Q326" s="1951" t="e">
        <f>VLOOKUP(P326,Data!$D$2:$E$144,2,FALSE)</f>
        <v>#N/A</v>
      </c>
      <c r="Y326" s="1953"/>
    </row>
    <row r="327" spans="1:25" s="1946" customFormat="1" x14ac:dyDescent="0.2">
      <c r="A327" s="1955" t="s">
        <v>2372</v>
      </c>
      <c r="B327" s="1432" t="s">
        <v>3126</v>
      </c>
      <c r="C327" s="14" t="s">
        <v>2686</v>
      </c>
      <c r="D327" s="1090">
        <v>1299.4000000000001</v>
      </c>
      <c r="E327" s="1090" t="s">
        <v>2337</v>
      </c>
      <c r="F327" s="1947" t="s">
        <v>644</v>
      </c>
      <c r="G327" s="1948" t="s">
        <v>1551</v>
      </c>
      <c r="H327" s="1090"/>
      <c r="I327" s="1090"/>
      <c r="J327" s="1090"/>
      <c r="O327" s="1946" t="s">
        <v>2379</v>
      </c>
      <c r="P327" s="1946" t="s">
        <v>337</v>
      </c>
      <c r="Q327" s="1946">
        <f>VLOOKUP(P327,Data!$D$2:$E$144,2,FALSE)</f>
        <v>33730000</v>
      </c>
      <c r="Y327" s="1952"/>
    </row>
    <row r="328" spans="1:25" x14ac:dyDescent="0.2">
      <c r="A328" s="1957" t="s">
        <v>3124</v>
      </c>
      <c r="B328" s="1432" t="s">
        <v>3127</v>
      </c>
      <c r="C328" s="14" t="s">
        <v>3125</v>
      </c>
      <c r="D328" s="1090">
        <v>8484</v>
      </c>
      <c r="E328" s="1090" t="s">
        <v>2336</v>
      </c>
      <c r="F328" s="7" t="s">
        <v>644</v>
      </c>
      <c r="G328" s="8" t="s">
        <v>1551</v>
      </c>
      <c r="H328" s="1090"/>
      <c r="I328" s="1090"/>
      <c r="J328" s="1090"/>
      <c r="O328" s="65" t="s">
        <v>427</v>
      </c>
      <c r="P328" s="65" t="s">
        <v>377</v>
      </c>
      <c r="Q328" s="3">
        <f>VLOOKUP(P328,Data!$D$2:$E$144,2,FALSE)</f>
        <v>32230000</v>
      </c>
    </row>
    <row r="329" spans="1:25" x14ac:dyDescent="0.2">
      <c r="A329" s="1983" t="s">
        <v>2835</v>
      </c>
      <c r="B329" s="1984" t="s">
        <v>1552</v>
      </c>
      <c r="C329" s="14" t="s">
        <v>3134</v>
      </c>
      <c r="D329" s="1090">
        <v>9546</v>
      </c>
      <c r="E329" s="1090" t="s">
        <v>2336</v>
      </c>
      <c r="F329" s="7" t="s">
        <v>645</v>
      </c>
      <c r="G329" s="8" t="s">
        <v>1552</v>
      </c>
      <c r="H329" s="16">
        <v>-8680</v>
      </c>
      <c r="I329" s="16">
        <v>-52947.8</v>
      </c>
      <c r="J329" s="16">
        <v>-2045.5</v>
      </c>
      <c r="O329" s="65" t="s">
        <v>2379</v>
      </c>
      <c r="P329" s="65" t="s">
        <v>344</v>
      </c>
      <c r="Q329" s="3">
        <f>VLOOKUP(P329,Data!$D$2:$E$144,2,FALSE)</f>
        <v>35113400</v>
      </c>
    </row>
    <row r="330" spans="1:25" x14ac:dyDescent="0.2">
      <c r="B330" s="8" t="s">
        <v>1553</v>
      </c>
      <c r="D330" s="16"/>
      <c r="E330" s="56"/>
      <c r="F330" s="7" t="s">
        <v>646</v>
      </c>
      <c r="G330" s="8" t="s">
        <v>1553</v>
      </c>
      <c r="H330" s="16">
        <v>0</v>
      </c>
      <c r="I330" s="16">
        <v>-8.8000000000000007</v>
      </c>
      <c r="J330" s="16">
        <v>-84.3</v>
      </c>
      <c r="O330" s="65"/>
      <c r="P330" s="65"/>
      <c r="Q330" s="3" t="e">
        <f>VLOOKUP(P330,Data!$D$2:$E$144,2,FALSE)</f>
        <v>#N/A</v>
      </c>
    </row>
    <row r="331" spans="1:25" ht="25.5" x14ac:dyDescent="0.2">
      <c r="A331" s="1992" t="s">
        <v>2835</v>
      </c>
      <c r="B331" s="1993" t="s">
        <v>1554</v>
      </c>
      <c r="C331" s="1992" t="s">
        <v>3138</v>
      </c>
      <c r="D331" s="1090">
        <v>1323</v>
      </c>
      <c r="E331" s="1090" t="s">
        <v>2336</v>
      </c>
      <c r="F331" s="7" t="s">
        <v>647</v>
      </c>
      <c r="G331" s="8" t="s">
        <v>1554</v>
      </c>
      <c r="H331" s="16">
        <v>-477.5</v>
      </c>
      <c r="I331" s="16">
        <v>-909.17</v>
      </c>
      <c r="J331" s="16">
        <v>-1322.84</v>
      </c>
      <c r="O331" s="65" t="s">
        <v>2379</v>
      </c>
      <c r="P331" s="65" t="s">
        <v>343</v>
      </c>
      <c r="Q331" s="3">
        <f>VLOOKUP(P331,Data!$D$2:$E$144,2,FALSE)</f>
        <v>18100000</v>
      </c>
    </row>
    <row r="332" spans="1:25" ht="25.5" x14ac:dyDescent="0.2">
      <c r="A332" s="1994" t="s">
        <v>2832</v>
      </c>
      <c r="B332" s="1995" t="s">
        <v>1555</v>
      </c>
      <c r="C332" s="1994" t="s">
        <v>3139</v>
      </c>
      <c r="D332" s="1090">
        <v>1482</v>
      </c>
      <c r="E332" s="1090" t="s">
        <v>2336</v>
      </c>
      <c r="F332" s="7" t="s">
        <v>648</v>
      </c>
      <c r="G332" s="8" t="s">
        <v>1555</v>
      </c>
      <c r="H332" s="16">
        <v>-317.5</v>
      </c>
      <c r="I332" s="16">
        <v>0</v>
      </c>
      <c r="J332" s="16">
        <v>-1481.9</v>
      </c>
      <c r="O332" s="65" t="s">
        <v>287</v>
      </c>
      <c r="P332" s="65" t="s">
        <v>413</v>
      </c>
      <c r="Q332" s="3">
        <f>VLOOKUP(P332,Data!$D$2:$E$144,2,FALSE)</f>
        <v>50110000</v>
      </c>
    </row>
    <row r="333" spans="1:25" x14ac:dyDescent="0.2">
      <c r="B333" s="8" t="s">
        <v>1556</v>
      </c>
      <c r="D333" s="16"/>
      <c r="E333" s="56"/>
      <c r="F333" s="7" t="s">
        <v>649</v>
      </c>
      <c r="G333" s="8" t="s">
        <v>1556</v>
      </c>
      <c r="H333" s="16">
        <v>0</v>
      </c>
      <c r="I333" s="16">
        <v>-177.5</v>
      </c>
      <c r="J333" s="16">
        <v>-110</v>
      </c>
      <c r="O333" s="65"/>
      <c r="P333" s="65"/>
      <c r="Q333" s="3" t="e">
        <f>VLOOKUP(P333,Data!$D$2:$E$144,2,FALSE)</f>
        <v>#N/A</v>
      </c>
    </row>
    <row r="334" spans="1:25" s="2001" customFormat="1" x14ac:dyDescent="0.2">
      <c r="B334" s="2000"/>
      <c r="D334" s="2004">
        <f>SUM(D335:D336)</f>
        <v>2930</v>
      </c>
      <c r="E334" s="2004"/>
      <c r="F334" s="1999" t="s">
        <v>650</v>
      </c>
      <c r="G334" s="2000" t="s">
        <v>1557</v>
      </c>
      <c r="H334" s="2004">
        <v>-634.67999999999995</v>
      </c>
      <c r="I334" s="2004">
        <v>-987.56</v>
      </c>
      <c r="J334" s="2004">
        <v>-5005.66</v>
      </c>
      <c r="Q334" s="2001" t="e">
        <f>VLOOKUP(P334,Data!$D$2:$E$144,2,FALSE)</f>
        <v>#N/A</v>
      </c>
      <c r="Y334" s="2003"/>
    </row>
    <row r="335" spans="1:25" s="1996" customFormat="1" ht="25.5" x14ac:dyDescent="0.2">
      <c r="A335" s="2005" t="s">
        <v>2832</v>
      </c>
      <c r="B335" s="1432" t="s">
        <v>3142</v>
      </c>
      <c r="C335" s="2005" t="s">
        <v>3140</v>
      </c>
      <c r="D335" s="1090">
        <v>2833</v>
      </c>
      <c r="E335" s="1090" t="s">
        <v>2336</v>
      </c>
      <c r="F335" s="1997" t="s">
        <v>650</v>
      </c>
      <c r="G335" s="1998" t="s">
        <v>1557</v>
      </c>
      <c r="H335" s="1090"/>
      <c r="I335" s="1090"/>
      <c r="J335" s="1090"/>
      <c r="O335" s="2006" t="s">
        <v>287</v>
      </c>
      <c r="P335" s="2006" t="s">
        <v>417</v>
      </c>
      <c r="Q335" s="1996">
        <f>VLOOKUP(P335,Data!$D$2:$E$144,2,FALSE)</f>
        <v>43800000</v>
      </c>
      <c r="Y335" s="2002"/>
    </row>
    <row r="336" spans="1:25" ht="25.5" x14ac:dyDescent="0.2">
      <c r="A336" s="2007" t="s">
        <v>2835</v>
      </c>
      <c r="B336" s="1432" t="s">
        <v>3143</v>
      </c>
      <c r="C336" s="2007" t="s">
        <v>3141</v>
      </c>
      <c r="D336" s="1090">
        <v>97</v>
      </c>
      <c r="E336" s="1090" t="s">
        <v>2336</v>
      </c>
      <c r="F336" s="7" t="s">
        <v>650</v>
      </c>
      <c r="G336" s="8" t="s">
        <v>1557</v>
      </c>
      <c r="H336" s="1090"/>
      <c r="I336" s="1090"/>
      <c r="J336" s="1090"/>
      <c r="O336" s="2006" t="s">
        <v>287</v>
      </c>
      <c r="P336" s="2006" t="s">
        <v>417</v>
      </c>
      <c r="Q336" s="3">
        <f>VLOOKUP(P336,Data!$D$2:$E$144,2,FALSE)</f>
        <v>43800000</v>
      </c>
    </row>
    <row r="337" spans="1:25" ht="25.5" x14ac:dyDescent="0.2">
      <c r="A337" s="386" t="s">
        <v>2524</v>
      </c>
      <c r="B337" s="388" t="s">
        <v>1558</v>
      </c>
      <c r="C337" s="386" t="s">
        <v>2550</v>
      </c>
      <c r="D337" s="387">
        <v>226.67</v>
      </c>
      <c r="E337" s="387" t="s">
        <v>2336</v>
      </c>
      <c r="F337" s="7" t="s">
        <v>651</v>
      </c>
      <c r="G337" s="8" t="s">
        <v>1558</v>
      </c>
      <c r="H337" s="16">
        <v>-2804.28</v>
      </c>
      <c r="I337" s="16">
        <v>-1818.93</v>
      </c>
      <c r="J337" s="16">
        <v>-1863.93</v>
      </c>
      <c r="O337" s="65" t="s">
        <v>276</v>
      </c>
      <c r="P337" s="65" t="s">
        <v>316</v>
      </c>
      <c r="Q337" s="3">
        <f>VLOOKUP(P337,Data!$D$2:$E$144,2,FALSE)</f>
        <v>64100000</v>
      </c>
    </row>
    <row r="338" spans="1:25" s="2015" customFormat="1" x14ac:dyDescent="0.2">
      <c r="B338" s="2014"/>
      <c r="D338" s="2018">
        <f>SUM(D339:D340)</f>
        <v>2932</v>
      </c>
      <c r="E338" s="2018"/>
      <c r="F338" s="2013" t="s">
        <v>652</v>
      </c>
      <c r="G338" s="2014" t="s">
        <v>1559</v>
      </c>
      <c r="H338" s="2018">
        <v>-7853.5</v>
      </c>
      <c r="I338" s="2018">
        <v>-4947.29</v>
      </c>
      <c r="J338" s="2018">
        <v>-2931.7</v>
      </c>
      <c r="Q338" s="2015" t="e">
        <f>VLOOKUP(P338,Data!$D$2:$E$144,2,FALSE)</f>
        <v>#N/A</v>
      </c>
      <c r="Y338" s="2017"/>
    </row>
    <row r="339" spans="1:25" s="2010" customFormat="1" x14ac:dyDescent="0.2">
      <c r="A339" s="2019" t="s">
        <v>2372</v>
      </c>
      <c r="B339" s="1432" t="s">
        <v>3146</v>
      </c>
      <c r="C339" s="2019" t="s">
        <v>2689</v>
      </c>
      <c r="D339" s="1090">
        <v>0</v>
      </c>
      <c r="E339" s="1090" t="s">
        <v>2337</v>
      </c>
      <c r="F339" s="2011" t="s">
        <v>652</v>
      </c>
      <c r="G339" s="2012" t="s">
        <v>1559</v>
      </c>
      <c r="H339" s="1090"/>
      <c r="I339" s="1090"/>
      <c r="J339" s="1090"/>
      <c r="O339" s="2010" t="s">
        <v>276</v>
      </c>
      <c r="P339" s="2010" t="s">
        <v>309</v>
      </c>
      <c r="Q339" s="2010">
        <f>VLOOKUP(P339,Data!$D$2:$E$144,2,FALSE)</f>
        <v>80500000</v>
      </c>
      <c r="Y339" s="2016"/>
    </row>
    <row r="340" spans="1:25" x14ac:dyDescent="0.2">
      <c r="A340" s="2021" t="s">
        <v>2835</v>
      </c>
      <c r="B340" s="1432" t="s">
        <v>3147</v>
      </c>
      <c r="C340" s="2021" t="s">
        <v>3145</v>
      </c>
      <c r="D340" s="1090">
        <v>2932</v>
      </c>
      <c r="E340" s="1090" t="s">
        <v>2336</v>
      </c>
      <c r="F340" s="7" t="s">
        <v>652</v>
      </c>
      <c r="G340" s="8" t="s">
        <v>1559</v>
      </c>
      <c r="H340" s="1090"/>
      <c r="I340" s="1090"/>
      <c r="J340" s="1090"/>
      <c r="O340" s="65" t="s">
        <v>2379</v>
      </c>
      <c r="P340" s="65" t="s">
        <v>338</v>
      </c>
      <c r="Q340" s="3">
        <f>VLOOKUP(P340,Data!$D$2:$E$144,2,FALSE)</f>
        <v>18420000</v>
      </c>
    </row>
    <row r="341" spans="1:25" x14ac:dyDescent="0.2">
      <c r="B341" s="8" t="s">
        <v>1560</v>
      </c>
      <c r="D341" s="16"/>
      <c r="E341" s="56"/>
      <c r="F341" s="7" t="s">
        <v>653</v>
      </c>
      <c r="G341" s="8" t="s">
        <v>1560</v>
      </c>
      <c r="H341" s="16">
        <v>-920.8</v>
      </c>
      <c r="I341" s="16">
        <v>-25000</v>
      </c>
      <c r="J341" s="16">
        <v>-45077.39</v>
      </c>
      <c r="O341" s="65"/>
      <c r="P341" s="65"/>
      <c r="Q341" s="3" t="e">
        <f>VLOOKUP(P341,Data!$D$2:$E$144,2,FALSE)</f>
        <v>#N/A</v>
      </c>
    </row>
    <row r="342" spans="1:25" s="2027" customFormat="1" x14ac:dyDescent="0.2">
      <c r="B342" s="2026"/>
      <c r="C342" s="68"/>
      <c r="D342" s="2030">
        <f>SUM(D343:D344)</f>
        <v>17133.379999999997</v>
      </c>
      <c r="E342" s="2030"/>
      <c r="F342" s="2025" t="s">
        <v>654</v>
      </c>
      <c r="G342" s="2026" t="s">
        <v>1561</v>
      </c>
      <c r="H342" s="2030">
        <v>-1760.1</v>
      </c>
      <c r="I342" s="2030">
        <v>-14221.89</v>
      </c>
      <c r="J342" s="2030">
        <v>-14898.17</v>
      </c>
      <c r="Q342" s="2027" t="e">
        <f>VLOOKUP(P342,Data!$D$2:$E$144,2,FALSE)</f>
        <v>#N/A</v>
      </c>
      <c r="Y342" s="2029"/>
    </row>
    <row r="343" spans="1:25" s="2022" customFormat="1" ht="25.5" x14ac:dyDescent="0.2">
      <c r="A343" s="2031" t="s">
        <v>2372</v>
      </c>
      <c r="B343" s="1432" t="s">
        <v>3154</v>
      </c>
      <c r="C343" s="14" t="s">
        <v>2690</v>
      </c>
      <c r="D343" s="1090">
        <v>2984.5</v>
      </c>
      <c r="E343" s="1090" t="s">
        <v>2336</v>
      </c>
      <c r="F343" s="2023" t="s">
        <v>654</v>
      </c>
      <c r="G343" s="2024" t="s">
        <v>1561</v>
      </c>
      <c r="H343" s="1090"/>
      <c r="I343" s="1090"/>
      <c r="J343" s="1090"/>
      <c r="O343" s="2022" t="s">
        <v>2378</v>
      </c>
      <c r="P343" s="2022" t="s">
        <v>365</v>
      </c>
      <c r="Q343" s="2022">
        <f>VLOOKUP(P343,Data!$D$2:$E$144,2,FALSE)</f>
        <v>33140000</v>
      </c>
      <c r="Y343" s="2028"/>
    </row>
    <row r="344" spans="1:25" ht="25.5" x14ac:dyDescent="0.2">
      <c r="A344" s="2034" t="s">
        <v>2835</v>
      </c>
      <c r="B344" s="1432" t="s">
        <v>3155</v>
      </c>
      <c r="C344" s="14" t="s">
        <v>3149</v>
      </c>
      <c r="D344" s="1090">
        <v>14148.88</v>
      </c>
      <c r="E344" s="1090" t="s">
        <v>2336</v>
      </c>
      <c r="F344" s="7" t="s">
        <v>654</v>
      </c>
      <c r="G344" s="8" t="s">
        <v>1561</v>
      </c>
      <c r="H344" s="1090"/>
      <c r="I344" s="1090"/>
      <c r="J344" s="1090"/>
      <c r="O344" s="2033" t="s">
        <v>2378</v>
      </c>
      <c r="P344" s="2033" t="s">
        <v>365</v>
      </c>
      <c r="Q344" s="3">
        <f>VLOOKUP(P344,Data!$D$2:$E$144,2,FALSE)</f>
        <v>33140000</v>
      </c>
    </row>
    <row r="345" spans="1:25" x14ac:dyDescent="0.2">
      <c r="A345" s="2039" t="s">
        <v>2835</v>
      </c>
      <c r="B345" s="2040" t="s">
        <v>1562</v>
      </c>
      <c r="C345" s="14" t="s">
        <v>3152</v>
      </c>
      <c r="D345" s="1090">
        <v>834</v>
      </c>
      <c r="E345" s="1090" t="s">
        <v>2336</v>
      </c>
      <c r="F345" s="7" t="s">
        <v>655</v>
      </c>
      <c r="G345" s="8" t="s">
        <v>1562</v>
      </c>
      <c r="H345" s="16">
        <v>-1004.75</v>
      </c>
      <c r="I345" s="16">
        <v>-670.5</v>
      </c>
      <c r="J345" s="16">
        <v>-834.37</v>
      </c>
      <c r="O345" s="65" t="s">
        <v>2379</v>
      </c>
      <c r="P345" s="65" t="s">
        <v>340</v>
      </c>
      <c r="Q345" s="3">
        <f>VLOOKUP(P345,Data!$D$2:$E$144,2,FALSE)</f>
        <v>18424000</v>
      </c>
    </row>
    <row r="346" spans="1:25" x14ac:dyDescent="0.2">
      <c r="A346" s="2042" t="s">
        <v>2835</v>
      </c>
      <c r="B346" s="2043" t="s">
        <v>1563</v>
      </c>
      <c r="C346" s="2042" t="s">
        <v>2567</v>
      </c>
      <c r="D346" s="1090">
        <v>200</v>
      </c>
      <c r="E346" s="1090" t="s">
        <v>2336</v>
      </c>
      <c r="F346" s="7" t="s">
        <v>656</v>
      </c>
      <c r="G346" s="8" t="s">
        <v>1563</v>
      </c>
      <c r="H346" s="16">
        <v>-261.3</v>
      </c>
      <c r="I346" s="16">
        <v>0</v>
      </c>
      <c r="J346" s="16">
        <v>0</v>
      </c>
      <c r="O346" s="2041" t="s">
        <v>2503</v>
      </c>
      <c r="P346" s="2041" t="s">
        <v>395</v>
      </c>
      <c r="Q346" s="3">
        <f>VLOOKUP(P346,Data!$D$2:$E$144,2,FALSE)</f>
        <v>35110000</v>
      </c>
    </row>
    <row r="347" spans="1:25" s="2049" customFormat="1" x14ac:dyDescent="0.2">
      <c r="B347" s="2048"/>
      <c r="D347" s="2052">
        <f>SUM(D348:D349)</f>
        <v>3472</v>
      </c>
      <c r="E347" s="2052"/>
      <c r="F347" s="2047" t="s">
        <v>657</v>
      </c>
      <c r="G347" s="2048" t="s">
        <v>1564</v>
      </c>
      <c r="H347" s="2052">
        <v>-2840.18</v>
      </c>
      <c r="I347" s="2052">
        <v>-2748.97</v>
      </c>
      <c r="J347" s="2052">
        <v>-3361.13</v>
      </c>
      <c r="Q347" s="2049" t="e">
        <f>VLOOKUP(P347,Data!$D$2:$E$144,2,FALSE)</f>
        <v>#N/A</v>
      </c>
      <c r="Y347" s="2051"/>
    </row>
    <row r="348" spans="1:25" s="2044" customFormat="1" ht="25.5" x14ac:dyDescent="0.2">
      <c r="A348" s="2053" t="s">
        <v>2832</v>
      </c>
      <c r="B348" s="1432" t="s">
        <v>3157</v>
      </c>
      <c r="C348" s="2053" t="s">
        <v>3153</v>
      </c>
      <c r="D348" s="1090">
        <v>2315</v>
      </c>
      <c r="E348" s="1090" t="s">
        <v>2336</v>
      </c>
      <c r="F348" s="2045" t="s">
        <v>657</v>
      </c>
      <c r="G348" s="2046" t="s">
        <v>1564</v>
      </c>
      <c r="H348" s="1090"/>
      <c r="I348" s="1090"/>
      <c r="J348" s="1090"/>
      <c r="O348" s="2044" t="s">
        <v>2757</v>
      </c>
      <c r="P348" s="2044" t="s">
        <v>335</v>
      </c>
      <c r="Q348" s="2044">
        <f>VLOOKUP(P348,Data!$D$2:$E$144,2,FALSE)</f>
        <v>90510000</v>
      </c>
      <c r="Y348" s="2050"/>
    </row>
    <row r="349" spans="1:25" s="2044" customFormat="1" ht="25.5" x14ac:dyDescent="0.2">
      <c r="A349" s="2055" t="s">
        <v>2835</v>
      </c>
      <c r="B349" s="1432" t="s">
        <v>3158</v>
      </c>
      <c r="C349" s="2055" t="s">
        <v>3156</v>
      </c>
      <c r="D349" s="1090">
        <v>1157</v>
      </c>
      <c r="E349" s="1090" t="s">
        <v>2336</v>
      </c>
      <c r="F349" s="2045" t="s">
        <v>657</v>
      </c>
      <c r="G349" s="2046" t="s">
        <v>1564</v>
      </c>
      <c r="H349" s="1090"/>
      <c r="I349" s="1090"/>
      <c r="J349" s="1090"/>
      <c r="O349" s="2054" t="s">
        <v>2757</v>
      </c>
      <c r="P349" s="2054" t="s">
        <v>335</v>
      </c>
      <c r="Q349" s="2044">
        <f>VLOOKUP(P349,Data!$D$2:$E$144,2,FALSE)</f>
        <v>90510000</v>
      </c>
      <c r="Y349" s="2050"/>
    </row>
    <row r="350" spans="1:25" x14ac:dyDescent="0.2">
      <c r="B350" s="8" t="s">
        <v>1565</v>
      </c>
      <c r="D350" s="16"/>
      <c r="E350" s="56"/>
      <c r="F350" s="7" t="s">
        <v>658</v>
      </c>
      <c r="G350" s="8" t="s">
        <v>1565</v>
      </c>
      <c r="H350" s="16">
        <v>-2027.43</v>
      </c>
      <c r="I350" s="16">
        <v>-2721.75</v>
      </c>
      <c r="J350" s="16">
        <v>0</v>
      </c>
      <c r="O350" s="65"/>
      <c r="P350" s="65"/>
      <c r="Q350" s="3" t="e">
        <f>VLOOKUP(P350,Data!$D$2:$E$144,2,FALSE)</f>
        <v>#N/A</v>
      </c>
    </row>
    <row r="351" spans="1:25" x14ac:dyDescent="0.2">
      <c r="A351" s="2068" t="s">
        <v>2835</v>
      </c>
      <c r="B351" s="2069" t="s">
        <v>1566</v>
      </c>
      <c r="C351" s="14" t="s">
        <v>3159</v>
      </c>
      <c r="D351" s="1090">
        <v>16376</v>
      </c>
      <c r="E351" s="1090" t="s">
        <v>2337</v>
      </c>
      <c r="F351" s="7" t="s">
        <v>659</v>
      </c>
      <c r="G351" s="8" t="s">
        <v>1566</v>
      </c>
      <c r="H351" s="16">
        <v>-247</v>
      </c>
      <c r="I351" s="16">
        <v>-27309.24</v>
      </c>
      <c r="J351" s="16">
        <v>-24531.8</v>
      </c>
      <c r="O351" s="65" t="s">
        <v>2503</v>
      </c>
      <c r="P351" s="2059" t="s">
        <v>395</v>
      </c>
      <c r="Q351" s="3">
        <f>VLOOKUP(P351,Data!$D$2:$E$144,2,FALSE)</f>
        <v>35110000</v>
      </c>
    </row>
    <row r="352" spans="1:25" s="2064" customFormat="1" x14ac:dyDescent="0.2">
      <c r="B352" s="2063"/>
      <c r="D352" s="2067">
        <f>SUM(D353:D355)</f>
        <v>4109.03</v>
      </c>
      <c r="E352" s="2067"/>
      <c r="F352" s="2062" t="s">
        <v>660</v>
      </c>
      <c r="G352" s="2063" t="s">
        <v>1567</v>
      </c>
      <c r="H352" s="2067">
        <v>-574.71</v>
      </c>
      <c r="I352" s="2067">
        <v>-3204.25</v>
      </c>
      <c r="J352" s="2067">
        <v>-3952.3</v>
      </c>
      <c r="Q352" s="2064" t="e">
        <f>VLOOKUP(P352,Data!$D$2:$E$144,2,FALSE)</f>
        <v>#N/A</v>
      </c>
      <c r="Y352" s="2066"/>
    </row>
    <row r="353" spans="1:25" s="2059" customFormat="1" ht="25.5" x14ac:dyDescent="0.2">
      <c r="A353" s="2068" t="s">
        <v>2524</v>
      </c>
      <c r="B353" s="1432" t="s">
        <v>3162</v>
      </c>
      <c r="C353" s="2068" t="s">
        <v>2558</v>
      </c>
      <c r="D353" s="1090">
        <v>1049.03</v>
      </c>
      <c r="E353" s="1090" t="s">
        <v>2336</v>
      </c>
      <c r="F353" s="2060" t="s">
        <v>660</v>
      </c>
      <c r="G353" s="2061" t="s">
        <v>1567</v>
      </c>
      <c r="H353" s="1090"/>
      <c r="I353" s="1090"/>
      <c r="J353" s="1090"/>
      <c r="O353" s="2059" t="s">
        <v>287</v>
      </c>
      <c r="P353" s="2059" t="s">
        <v>417</v>
      </c>
      <c r="Q353" s="2059">
        <f>VLOOKUP(P353,Data!$D$2:$E$144,2,FALSE)</f>
        <v>43800000</v>
      </c>
      <c r="Y353" s="2065"/>
    </row>
    <row r="354" spans="1:25" ht="25.5" x14ac:dyDescent="0.2">
      <c r="A354" s="2074" t="s">
        <v>2835</v>
      </c>
      <c r="B354" s="1432" t="s">
        <v>3163</v>
      </c>
      <c r="C354" s="2074" t="s">
        <v>3160</v>
      </c>
      <c r="D354" s="1090">
        <v>2943</v>
      </c>
      <c r="E354" s="1090" t="s">
        <v>2336</v>
      </c>
      <c r="F354" s="7" t="s">
        <v>660</v>
      </c>
      <c r="G354" s="8" t="s">
        <v>1567</v>
      </c>
      <c r="H354" s="1090"/>
      <c r="I354" s="1090"/>
      <c r="J354" s="1090"/>
      <c r="O354" s="65" t="s">
        <v>287</v>
      </c>
      <c r="P354" s="65" t="s">
        <v>417</v>
      </c>
      <c r="Q354" s="3">
        <f>VLOOKUP(P354,Data!$D$2:$E$144,2,FALSE)</f>
        <v>43800000</v>
      </c>
    </row>
    <row r="355" spans="1:25" s="2070" customFormat="1" ht="25.5" x14ac:dyDescent="0.2">
      <c r="A355" s="2075" t="s">
        <v>2832</v>
      </c>
      <c r="B355" s="1432" t="s">
        <v>3164</v>
      </c>
      <c r="C355" s="2075" t="s">
        <v>3161</v>
      </c>
      <c r="D355" s="1090">
        <v>117</v>
      </c>
      <c r="E355" s="1090" t="s">
        <v>2336</v>
      </c>
      <c r="F355" s="2071" t="s">
        <v>660</v>
      </c>
      <c r="G355" s="2072" t="s">
        <v>1567</v>
      </c>
      <c r="H355" s="1090"/>
      <c r="I355" s="1090"/>
      <c r="J355" s="1090"/>
      <c r="O355" s="2070" t="s">
        <v>287</v>
      </c>
      <c r="P355" s="2070" t="s">
        <v>417</v>
      </c>
      <c r="Q355" s="2070">
        <f>VLOOKUP(P355,Data!$D$2:$E$144,2,FALSE)</f>
        <v>43800000</v>
      </c>
      <c r="Y355" s="2073"/>
    </row>
    <row r="356" spans="1:25" x14ac:dyDescent="0.2">
      <c r="B356" s="8" t="s">
        <v>1568</v>
      </c>
      <c r="D356" s="16"/>
      <c r="E356" s="56"/>
      <c r="F356" s="7" t="s">
        <v>661</v>
      </c>
      <c r="G356" s="8" t="s">
        <v>1568</v>
      </c>
      <c r="H356" s="16">
        <v>-8373</v>
      </c>
      <c r="I356" s="16">
        <v>-11578</v>
      </c>
      <c r="J356" s="16">
        <v>-5221</v>
      </c>
      <c r="O356" s="65"/>
      <c r="P356" s="65"/>
      <c r="Q356" s="3" t="e">
        <f>VLOOKUP(P356,Data!$D$2:$E$144,2,FALSE)</f>
        <v>#N/A</v>
      </c>
    </row>
    <row r="357" spans="1:25" x14ac:dyDescent="0.2">
      <c r="A357" s="2087" t="s">
        <v>2844</v>
      </c>
      <c r="B357" s="2088" t="s">
        <v>1569</v>
      </c>
      <c r="C357" s="14" t="s">
        <v>2947</v>
      </c>
      <c r="D357" s="1090">
        <v>25178.739999999998</v>
      </c>
      <c r="E357" s="1090" t="s">
        <v>2336</v>
      </c>
      <c r="F357" s="7" t="s">
        <v>662</v>
      </c>
      <c r="G357" s="8" t="s">
        <v>1569</v>
      </c>
      <c r="H357" s="16">
        <v>-35105.160000000003</v>
      </c>
      <c r="I357" s="16">
        <v>-20780.05</v>
      </c>
      <c r="J357" s="16">
        <v>-24975.25</v>
      </c>
      <c r="O357" s="2086" t="s">
        <v>2503</v>
      </c>
      <c r="P357" s="2086" t="s">
        <v>395</v>
      </c>
      <c r="Q357" s="3">
        <f>VLOOKUP(P357,Data!$D$2:$E$144,2,FALSE)</f>
        <v>35110000</v>
      </c>
    </row>
    <row r="358" spans="1:25" ht="25.5" x14ac:dyDescent="0.2">
      <c r="A358" s="389" t="s">
        <v>2524</v>
      </c>
      <c r="B358" s="391" t="s">
        <v>1570</v>
      </c>
      <c r="C358" s="389" t="s">
        <v>2533</v>
      </c>
      <c r="D358" s="390">
        <v>11526</v>
      </c>
      <c r="E358" s="390" t="s">
        <v>2336</v>
      </c>
      <c r="F358" s="7" t="s">
        <v>663</v>
      </c>
      <c r="G358" s="8" t="s">
        <v>1570</v>
      </c>
      <c r="H358" s="16">
        <v>-7</v>
      </c>
      <c r="I358" s="16">
        <v>0</v>
      </c>
      <c r="J358" s="16">
        <v>-11526</v>
      </c>
      <c r="O358" s="65" t="s">
        <v>276</v>
      </c>
      <c r="P358" s="65" t="s">
        <v>309</v>
      </c>
      <c r="Q358" s="3">
        <f>VLOOKUP(P358,Data!$D$2:$E$144,2,FALSE)</f>
        <v>80500000</v>
      </c>
    </row>
    <row r="359" spans="1:25" x14ac:dyDescent="0.2">
      <c r="A359" s="3" t="s">
        <v>2345</v>
      </c>
      <c r="B359" s="8" t="s">
        <v>1571</v>
      </c>
      <c r="C359" s="14" t="s">
        <v>2436</v>
      </c>
      <c r="D359" s="166">
        <v>5768</v>
      </c>
      <c r="E359" s="166" t="s">
        <v>2331</v>
      </c>
      <c r="F359" s="7" t="s">
        <v>664</v>
      </c>
      <c r="G359" s="8" t="s">
        <v>1571</v>
      </c>
      <c r="H359" s="16">
        <v>-11490</v>
      </c>
      <c r="I359" s="16">
        <v>-11268</v>
      </c>
      <c r="J359" s="16">
        <v>-4700.3</v>
      </c>
      <c r="O359" s="65" t="s">
        <v>427</v>
      </c>
      <c r="P359" s="65" t="s">
        <v>383</v>
      </c>
      <c r="Q359" s="3">
        <f>VLOOKUP(P359,Data!$D$2:$E$144,2,FALSE)</f>
        <v>48700000</v>
      </c>
    </row>
    <row r="360" spans="1:25" x14ac:dyDescent="0.2">
      <c r="B360" s="8" t="s">
        <v>1572</v>
      </c>
      <c r="D360" s="16"/>
      <c r="E360" s="56"/>
      <c r="F360" s="7" t="s">
        <v>665</v>
      </c>
      <c r="G360" s="8" t="s">
        <v>1572</v>
      </c>
      <c r="H360" s="16">
        <v>-325.72000000000003</v>
      </c>
      <c r="I360" s="16">
        <v>0</v>
      </c>
      <c r="J360" s="16">
        <v>-374</v>
      </c>
      <c r="O360" s="65"/>
      <c r="P360" s="65"/>
      <c r="Q360" s="3" t="e">
        <f>VLOOKUP(P360,Data!$D$2:$E$144,2,FALSE)</f>
        <v>#N/A</v>
      </c>
    </row>
    <row r="361" spans="1:25" ht="15" x14ac:dyDescent="0.25">
      <c r="A361" s="2094" t="s">
        <v>2832</v>
      </c>
      <c r="B361" s="2095" t="s">
        <v>1573</v>
      </c>
      <c r="C361" s="278"/>
      <c r="D361" s="1090">
        <v>0</v>
      </c>
      <c r="E361" s="1090" t="s">
        <v>2331</v>
      </c>
      <c r="F361" s="7" t="s">
        <v>666</v>
      </c>
      <c r="G361" s="8" t="s">
        <v>1573</v>
      </c>
      <c r="H361" s="16">
        <v>-1260.93</v>
      </c>
      <c r="I361" s="16">
        <v>0</v>
      </c>
      <c r="J361" s="16">
        <v>0</v>
      </c>
      <c r="O361" s="65"/>
      <c r="P361" s="65"/>
      <c r="Q361" s="3" t="e">
        <f>VLOOKUP(P361,Data!$D$2:$E$144,2,FALSE)</f>
        <v>#N/A</v>
      </c>
    </row>
    <row r="362" spans="1:25" x14ac:dyDescent="0.2">
      <c r="B362" s="8" t="s">
        <v>1574</v>
      </c>
      <c r="D362" s="16"/>
      <c r="E362" s="56"/>
      <c r="F362" s="7" t="s">
        <v>667</v>
      </c>
      <c r="G362" s="8" t="s">
        <v>1574</v>
      </c>
      <c r="H362" s="16">
        <v>-356.25</v>
      </c>
      <c r="I362" s="16">
        <v>0</v>
      </c>
      <c r="J362" s="16">
        <v>0</v>
      </c>
      <c r="O362" s="65"/>
      <c r="P362" s="65"/>
      <c r="Q362" s="3" t="e">
        <f>VLOOKUP(P362,Data!$D$2:$E$144,2,FALSE)</f>
        <v>#N/A</v>
      </c>
    </row>
    <row r="363" spans="1:25" x14ac:dyDescent="0.2">
      <c r="B363" s="8" t="s">
        <v>1575</v>
      </c>
      <c r="D363" s="16"/>
      <c r="E363" s="56"/>
      <c r="F363" s="7" t="s">
        <v>668</v>
      </c>
      <c r="G363" s="8" t="s">
        <v>1575</v>
      </c>
      <c r="H363" s="16">
        <v>-74984.39</v>
      </c>
      <c r="I363" s="16">
        <v>-48845.3</v>
      </c>
      <c r="J363" s="16">
        <v>-12875.92</v>
      </c>
      <c r="O363" s="65"/>
      <c r="P363" s="65"/>
      <c r="Q363" s="3" t="e">
        <f>VLOOKUP(P363,Data!$D$2:$E$144,2,FALSE)</f>
        <v>#N/A</v>
      </c>
    </row>
    <row r="364" spans="1:25" ht="15" x14ac:dyDescent="0.25">
      <c r="A364" s="2100" t="s">
        <v>2832</v>
      </c>
      <c r="B364" s="2101" t="s">
        <v>1576</v>
      </c>
      <c r="C364" s="278"/>
      <c r="D364" s="1090">
        <v>0</v>
      </c>
      <c r="E364" s="1090" t="s">
        <v>2331</v>
      </c>
      <c r="F364" s="7" t="s">
        <v>669</v>
      </c>
      <c r="G364" s="8" t="s">
        <v>1576</v>
      </c>
      <c r="H364" s="16">
        <v>0</v>
      </c>
      <c r="I364" s="16">
        <v>0</v>
      </c>
      <c r="J364" s="16">
        <v>-60</v>
      </c>
      <c r="O364" s="65"/>
      <c r="P364" s="65"/>
      <c r="Q364" s="3" t="e">
        <f>VLOOKUP(P364,Data!$D$2:$E$144,2,FALSE)</f>
        <v>#N/A</v>
      </c>
    </row>
    <row r="365" spans="1:25" s="2109" customFormat="1" x14ac:dyDescent="0.2">
      <c r="B365" s="2108"/>
      <c r="D365" s="2112">
        <f>SUM(D366:D367)</f>
        <v>3363</v>
      </c>
      <c r="E365" s="2112"/>
      <c r="F365" s="2107" t="s">
        <v>670</v>
      </c>
      <c r="G365" s="2108" t="s">
        <v>1577</v>
      </c>
      <c r="H365" s="2112">
        <v>-6755.95</v>
      </c>
      <c r="I365" s="2112">
        <v>-4347.1000000000004</v>
      </c>
      <c r="J365" s="2112">
        <v>-3210.35</v>
      </c>
      <c r="Q365" s="2109" t="e">
        <f>VLOOKUP(P365,Data!$D$2:$E$144,2,FALSE)</f>
        <v>#N/A</v>
      </c>
      <c r="Y365" s="2111"/>
    </row>
    <row r="366" spans="1:25" s="2104" customFormat="1" ht="25.5" x14ac:dyDescent="0.2">
      <c r="A366" s="2113" t="s">
        <v>2485</v>
      </c>
      <c r="B366" s="1432" t="s">
        <v>3174</v>
      </c>
      <c r="C366" s="2113" t="s">
        <v>2645</v>
      </c>
      <c r="D366" s="1090"/>
      <c r="E366" s="1090" t="s">
        <v>2336</v>
      </c>
      <c r="F366" s="2105" t="s">
        <v>670</v>
      </c>
      <c r="G366" s="2106" t="s">
        <v>1577</v>
      </c>
      <c r="H366" s="1090"/>
      <c r="I366" s="1090"/>
      <c r="J366" s="1090"/>
      <c r="O366" s="2104" t="s">
        <v>2379</v>
      </c>
      <c r="P366" s="2104" t="s">
        <v>343</v>
      </c>
      <c r="Q366" s="2104">
        <f>VLOOKUP(P366,Data!$D$2:$E$144,2,FALSE)</f>
        <v>18100000</v>
      </c>
      <c r="Y366" s="2110"/>
    </row>
    <row r="367" spans="1:25" x14ac:dyDescent="0.2">
      <c r="A367" s="2116" t="s">
        <v>2835</v>
      </c>
      <c r="B367" s="1432" t="s">
        <v>3175</v>
      </c>
      <c r="C367" s="2116" t="s">
        <v>3173</v>
      </c>
      <c r="D367" s="1090">
        <v>3363</v>
      </c>
      <c r="E367" s="1090" t="s">
        <v>2336</v>
      </c>
      <c r="F367" s="7" t="s">
        <v>670</v>
      </c>
      <c r="G367" s="8" t="s">
        <v>1577</v>
      </c>
      <c r="H367" s="1090"/>
      <c r="I367" s="1090"/>
      <c r="J367" s="1090"/>
      <c r="O367" s="2115" t="s">
        <v>2503</v>
      </c>
      <c r="P367" s="2115" t="s">
        <v>395</v>
      </c>
      <c r="Q367" s="3">
        <f>VLOOKUP(P367,Data!$D$2:$E$144,2,FALSE)</f>
        <v>35110000</v>
      </c>
    </row>
    <row r="368" spans="1:25" ht="25.5" x14ac:dyDescent="0.2">
      <c r="A368" s="1113" t="s">
        <v>2835</v>
      </c>
      <c r="B368" s="1114" t="s">
        <v>1578</v>
      </c>
      <c r="C368" s="1113" t="s">
        <v>2841</v>
      </c>
      <c r="D368" s="1090">
        <v>0</v>
      </c>
      <c r="E368" s="1090" t="s">
        <v>2337</v>
      </c>
      <c r="F368" s="7" t="s">
        <v>671</v>
      </c>
      <c r="G368" s="8" t="s">
        <v>1578</v>
      </c>
      <c r="H368" s="16">
        <v>-853.13</v>
      </c>
      <c r="I368" s="16">
        <v>-483.88</v>
      </c>
      <c r="J368" s="16">
        <v>0</v>
      </c>
      <c r="O368" s="65" t="s">
        <v>2757</v>
      </c>
      <c r="P368" s="65" t="s">
        <v>328</v>
      </c>
      <c r="Q368" s="3">
        <f>VLOOKUP(P368,Data!$D$2:$E$144,2,FALSE)</f>
        <v>39830000</v>
      </c>
    </row>
    <row r="369" spans="1:25" ht="25.5" x14ac:dyDescent="0.2">
      <c r="A369" s="2120" t="s">
        <v>2832</v>
      </c>
      <c r="B369" s="2121" t="s">
        <v>1579</v>
      </c>
      <c r="C369" s="2120" t="s">
        <v>3177</v>
      </c>
      <c r="D369" s="1090">
        <v>710</v>
      </c>
      <c r="E369" s="1090" t="s">
        <v>2336</v>
      </c>
      <c r="F369" s="7" t="s">
        <v>672</v>
      </c>
      <c r="G369" s="8" t="s">
        <v>1579</v>
      </c>
      <c r="H369" s="16">
        <v>-13128.5</v>
      </c>
      <c r="I369" s="16">
        <v>-72.05</v>
      </c>
      <c r="J369" s="16">
        <v>-358.64</v>
      </c>
      <c r="O369" s="65" t="s">
        <v>287</v>
      </c>
      <c r="P369" s="65" t="s">
        <v>412</v>
      </c>
      <c r="Q369" s="3">
        <f>VLOOKUP(P369,Data!$D$2:$E$144,2,FALSE)</f>
        <v>34300000</v>
      </c>
    </row>
    <row r="370" spans="1:25" x14ac:dyDescent="0.2">
      <c r="A370" s="2123" t="s">
        <v>2835</v>
      </c>
      <c r="B370" s="2124" t="s">
        <v>1580</v>
      </c>
      <c r="C370" s="2123" t="s">
        <v>3178</v>
      </c>
      <c r="D370" s="1090">
        <v>187</v>
      </c>
      <c r="E370" s="1090" t="s">
        <v>2336</v>
      </c>
      <c r="F370" s="7" t="s">
        <v>673</v>
      </c>
      <c r="G370" s="8" t="s">
        <v>1580</v>
      </c>
      <c r="H370" s="16">
        <v>-559.26</v>
      </c>
      <c r="I370" s="16">
        <v>0</v>
      </c>
      <c r="J370" s="16">
        <v>-187.18</v>
      </c>
      <c r="O370" s="2122" t="s">
        <v>2503</v>
      </c>
      <c r="P370" s="2122" t="s">
        <v>395</v>
      </c>
      <c r="Q370" s="3">
        <f>VLOOKUP(P370,Data!$D$2:$E$144,2,FALSE)</f>
        <v>35110000</v>
      </c>
    </row>
    <row r="371" spans="1:25" ht="25.5" x14ac:dyDescent="0.2">
      <c r="A371" s="2130" t="s">
        <v>2832</v>
      </c>
      <c r="B371" s="2131" t="s">
        <v>1581</v>
      </c>
      <c r="C371" s="2130" t="s">
        <v>3180</v>
      </c>
      <c r="D371" s="1090">
        <v>299</v>
      </c>
      <c r="E371" s="1090" t="s">
        <v>2336</v>
      </c>
      <c r="F371" s="7" t="s">
        <v>674</v>
      </c>
      <c r="G371" s="8" t="s">
        <v>1581</v>
      </c>
      <c r="H371" s="16">
        <v>0</v>
      </c>
      <c r="I371" s="16">
        <v>-682.2</v>
      </c>
      <c r="J371" s="16">
        <v>-298.97000000000003</v>
      </c>
      <c r="O371" s="2129" t="s">
        <v>287</v>
      </c>
      <c r="P371" s="2129" t="s">
        <v>412</v>
      </c>
      <c r="Q371" s="3">
        <f>VLOOKUP(P371,Data!$D$2:$E$144,2,FALSE)</f>
        <v>34300000</v>
      </c>
    </row>
    <row r="372" spans="1:25" x14ac:dyDescent="0.2">
      <c r="B372" s="8" t="s">
        <v>1582</v>
      </c>
      <c r="D372" s="16"/>
      <c r="E372" s="56"/>
      <c r="F372" s="7" t="s">
        <v>675</v>
      </c>
      <c r="G372" s="8" t="s">
        <v>1582</v>
      </c>
      <c r="H372" s="16">
        <v>-1600.53</v>
      </c>
      <c r="I372" s="16">
        <v>0</v>
      </c>
      <c r="J372" s="16">
        <v>0</v>
      </c>
      <c r="O372" s="65"/>
      <c r="P372" s="65"/>
      <c r="Q372" s="3" t="e">
        <f>VLOOKUP(P372,Data!$D$2:$E$144,2,FALSE)</f>
        <v>#N/A</v>
      </c>
    </row>
    <row r="373" spans="1:25" x14ac:dyDescent="0.2">
      <c r="B373" s="8" t="s">
        <v>1583</v>
      </c>
      <c r="D373" s="16"/>
      <c r="E373" s="56"/>
      <c r="F373" s="7" t="s">
        <v>676</v>
      </c>
      <c r="G373" s="8" t="s">
        <v>1583</v>
      </c>
      <c r="H373" s="16">
        <v>-99</v>
      </c>
      <c r="I373" s="16">
        <v>0</v>
      </c>
      <c r="J373" s="16">
        <v>0</v>
      </c>
      <c r="O373" s="65"/>
      <c r="P373" s="65"/>
      <c r="Q373" s="3" t="e">
        <f>VLOOKUP(P373,Data!$D$2:$E$144,2,FALSE)</f>
        <v>#N/A</v>
      </c>
    </row>
    <row r="374" spans="1:25" x14ac:dyDescent="0.2">
      <c r="A374" s="2176" t="s">
        <v>2835</v>
      </c>
      <c r="B374" s="2177" t="s">
        <v>1584</v>
      </c>
      <c r="C374" s="2176" t="s">
        <v>3194</v>
      </c>
      <c r="D374" s="1090">
        <v>0</v>
      </c>
      <c r="E374" s="1090" t="s">
        <v>2336</v>
      </c>
      <c r="F374" s="7" t="s">
        <v>677</v>
      </c>
      <c r="G374" s="8" t="s">
        <v>1584</v>
      </c>
      <c r="H374" s="16">
        <v>-274.07</v>
      </c>
      <c r="I374" s="16">
        <v>-442.49</v>
      </c>
      <c r="J374" s="16">
        <v>0</v>
      </c>
      <c r="O374" s="65" t="s">
        <v>2503</v>
      </c>
      <c r="P374" s="2175" t="s">
        <v>395</v>
      </c>
      <c r="Q374" s="3">
        <f>VLOOKUP(P374,Data!$D$2:$E$144,2,FALSE)</f>
        <v>35110000</v>
      </c>
    </row>
    <row r="375" spans="1:25" ht="25.5" x14ac:dyDescent="0.2">
      <c r="A375" s="734" t="s">
        <v>2372</v>
      </c>
      <c r="B375" s="736" t="s">
        <v>1585</v>
      </c>
      <c r="C375" s="734" t="s">
        <v>2691</v>
      </c>
      <c r="D375" s="735">
        <v>0</v>
      </c>
      <c r="E375" s="735" t="s">
        <v>2331</v>
      </c>
      <c r="F375" s="7" t="s">
        <v>678</v>
      </c>
      <c r="G375" s="8" t="s">
        <v>1585</v>
      </c>
      <c r="H375" s="16">
        <v>0</v>
      </c>
      <c r="I375" s="16">
        <v>-1095</v>
      </c>
      <c r="J375" s="16">
        <v>0</v>
      </c>
      <c r="O375" s="733" t="s">
        <v>276</v>
      </c>
      <c r="P375" s="733" t="s">
        <v>309</v>
      </c>
      <c r="Q375" s="3">
        <f>VLOOKUP(P375,Data!$D$2:$E$144,2,FALSE)</f>
        <v>80500000</v>
      </c>
    </row>
    <row r="376" spans="1:25" s="2188" customFormat="1" x14ac:dyDescent="0.2">
      <c r="B376" s="2187"/>
      <c r="D376" s="2191">
        <f>SUM(D377:D378)</f>
        <v>3090.4</v>
      </c>
      <c r="E376" s="2191"/>
      <c r="F376" s="2186" t="s">
        <v>679</v>
      </c>
      <c r="G376" s="2187" t="s">
        <v>1586</v>
      </c>
      <c r="H376" s="2191">
        <v>-3544.56</v>
      </c>
      <c r="I376" s="2191">
        <v>-2241.6</v>
      </c>
      <c r="J376" s="2191">
        <v>-2838.15</v>
      </c>
      <c r="Q376" s="2188" t="e">
        <f>VLOOKUP(P376,Data!$D$2:$E$144,2,FALSE)</f>
        <v>#N/A</v>
      </c>
      <c r="Y376" s="2190"/>
    </row>
    <row r="377" spans="1:25" s="2183" customFormat="1" ht="25.5" x14ac:dyDescent="0.2">
      <c r="A377" s="2192" t="s">
        <v>2524</v>
      </c>
      <c r="B377" s="2195" t="s">
        <v>3199</v>
      </c>
      <c r="C377" s="2192" t="s">
        <v>2562</v>
      </c>
      <c r="D377" s="1090">
        <v>1023.4</v>
      </c>
      <c r="E377" s="1090" t="s">
        <v>2336</v>
      </c>
      <c r="F377" s="2184" t="s">
        <v>679</v>
      </c>
      <c r="G377" s="2185" t="s">
        <v>1586</v>
      </c>
      <c r="H377" s="1090"/>
      <c r="I377" s="1090"/>
      <c r="J377" s="1090"/>
      <c r="O377" s="2183" t="s">
        <v>2503</v>
      </c>
      <c r="P377" s="2183" t="s">
        <v>395</v>
      </c>
      <c r="Q377" s="2183">
        <f>VLOOKUP(P377,Data!$D$2:$E$144,2,FALSE)</f>
        <v>35110000</v>
      </c>
      <c r="Y377" s="2189"/>
    </row>
    <row r="378" spans="1:25" x14ac:dyDescent="0.2">
      <c r="A378" s="2194" t="s">
        <v>2835</v>
      </c>
      <c r="B378" s="2195" t="s">
        <v>3200</v>
      </c>
      <c r="C378" s="2194" t="s">
        <v>3198</v>
      </c>
      <c r="D378" s="1090">
        <v>2067</v>
      </c>
      <c r="E378" s="1090" t="s">
        <v>2336</v>
      </c>
      <c r="F378" s="7" t="s">
        <v>679</v>
      </c>
      <c r="G378" s="8" t="s">
        <v>1586</v>
      </c>
      <c r="H378" s="1090"/>
      <c r="I378" s="1090"/>
      <c r="J378" s="1090"/>
      <c r="O378" s="65" t="s">
        <v>2503</v>
      </c>
      <c r="P378" s="65" t="s">
        <v>395</v>
      </c>
      <c r="Q378" s="3">
        <f>VLOOKUP(P378,Data!$D$2:$E$144,2,FALSE)</f>
        <v>35110000</v>
      </c>
    </row>
    <row r="379" spans="1:25" x14ac:dyDescent="0.2">
      <c r="A379" s="2200" t="s">
        <v>2835</v>
      </c>
      <c r="B379" s="2201" t="s">
        <v>1587</v>
      </c>
      <c r="C379" s="2200" t="s">
        <v>3203</v>
      </c>
      <c r="D379" s="1090">
        <v>1500</v>
      </c>
      <c r="E379" s="1090" t="s">
        <v>2336</v>
      </c>
      <c r="F379" s="7" t="s">
        <v>680</v>
      </c>
      <c r="G379" s="8" t="s">
        <v>1587</v>
      </c>
      <c r="H379" s="16">
        <v>-2046.26</v>
      </c>
      <c r="I379" s="16">
        <v>-2179.3000000000002</v>
      </c>
      <c r="J379" s="16">
        <v>-2436.64</v>
      </c>
      <c r="O379" s="65" t="s">
        <v>276</v>
      </c>
      <c r="P379" s="65" t="s">
        <v>316</v>
      </c>
      <c r="Q379" s="3">
        <f>VLOOKUP(P379,Data!$D$2:$E$144,2,FALSE)</f>
        <v>64100000</v>
      </c>
    </row>
    <row r="380" spans="1:25" x14ac:dyDescent="0.2">
      <c r="B380" s="8" t="s">
        <v>1588</v>
      </c>
      <c r="D380" s="16"/>
      <c r="E380" s="56"/>
      <c r="F380" s="7" t="s">
        <v>681</v>
      </c>
      <c r="G380" s="8" t="s">
        <v>1588</v>
      </c>
      <c r="H380" s="16">
        <v>-107</v>
      </c>
      <c r="I380" s="16">
        <v>-110</v>
      </c>
      <c r="J380" s="16">
        <v>0</v>
      </c>
      <c r="O380" s="65"/>
      <c r="P380" s="65"/>
      <c r="Q380" s="3" t="e">
        <f>VLOOKUP(P380,Data!$D$2:$E$144,2,FALSE)</f>
        <v>#N/A</v>
      </c>
    </row>
    <row r="381" spans="1:25" ht="25.5" x14ac:dyDescent="0.2">
      <c r="A381" s="2227" t="s">
        <v>2832</v>
      </c>
      <c r="B381" s="2228" t="s">
        <v>1589</v>
      </c>
      <c r="C381" s="2227" t="s">
        <v>3207</v>
      </c>
      <c r="D381" s="1090">
        <v>168</v>
      </c>
      <c r="E381" s="1090" t="s">
        <v>2336</v>
      </c>
      <c r="F381" s="7" t="s">
        <v>682</v>
      </c>
      <c r="G381" s="8" t="s">
        <v>1589</v>
      </c>
      <c r="H381" s="16">
        <v>-1644.21</v>
      </c>
      <c r="I381" s="16">
        <v>-503.25</v>
      </c>
      <c r="J381" s="16">
        <v>-167.68</v>
      </c>
      <c r="O381" s="65" t="s">
        <v>287</v>
      </c>
      <c r="P381" s="65" t="s">
        <v>413</v>
      </c>
      <c r="Q381" s="3">
        <f>VLOOKUP(P381,Data!$D$2:$E$144,2,FALSE)</f>
        <v>50110000</v>
      </c>
    </row>
    <row r="382" spans="1:25" x14ac:dyDescent="0.2">
      <c r="B382" s="8" t="s">
        <v>1590</v>
      </c>
      <c r="D382" s="16"/>
      <c r="E382" s="56"/>
      <c r="F382" s="7" t="s">
        <v>683</v>
      </c>
      <c r="G382" s="8" t="s">
        <v>1590</v>
      </c>
      <c r="H382" s="16">
        <v>-2699.7</v>
      </c>
      <c r="I382" s="16">
        <v>-300.27999999999997</v>
      </c>
      <c r="J382" s="16">
        <v>-469.86</v>
      </c>
      <c r="O382" s="65"/>
      <c r="P382" s="65"/>
      <c r="Q382" s="3" t="e">
        <f>VLOOKUP(P382,Data!$D$2:$E$144,2,FALSE)</f>
        <v>#N/A</v>
      </c>
    </row>
    <row r="383" spans="1:25" s="2222" customFormat="1" x14ac:dyDescent="0.2">
      <c r="B383" s="2221"/>
      <c r="C383" s="68"/>
      <c r="D383" s="2226">
        <f>SUM(D384:D386)</f>
        <v>9450</v>
      </c>
      <c r="E383" s="2226"/>
      <c r="F383" s="2220" t="s">
        <v>684</v>
      </c>
      <c r="G383" s="2221" t="s">
        <v>1591</v>
      </c>
      <c r="H383" s="2226">
        <v>-13719.62</v>
      </c>
      <c r="I383" s="2226">
        <v>-10926.68</v>
      </c>
      <c r="J383" s="2226">
        <v>-9043.94</v>
      </c>
      <c r="Q383" s="2222" t="e">
        <f>VLOOKUP(P383,Data!$D$2:$E$144,2,FALSE)</f>
        <v>#N/A</v>
      </c>
      <c r="Y383" s="2224"/>
    </row>
    <row r="384" spans="1:25" s="2217" customFormat="1" x14ac:dyDescent="0.2">
      <c r="A384" s="2227" t="s">
        <v>2372</v>
      </c>
      <c r="B384" s="2195" t="s">
        <v>3208</v>
      </c>
      <c r="C384" s="14" t="s">
        <v>2692</v>
      </c>
      <c r="D384" s="1090">
        <v>0</v>
      </c>
      <c r="E384" s="1090" t="s">
        <v>2331</v>
      </c>
      <c r="F384" s="2218" t="s">
        <v>684</v>
      </c>
      <c r="G384" s="2219" t="s">
        <v>1591</v>
      </c>
      <c r="H384" s="2225"/>
      <c r="I384" s="2225"/>
      <c r="J384" s="2225"/>
      <c r="O384" s="2217" t="s">
        <v>277</v>
      </c>
      <c r="P384" s="2217" t="s">
        <v>321</v>
      </c>
      <c r="Q384" s="2217">
        <f>VLOOKUP(P384,Data!$D$2:$E$144,2,FALSE)</f>
        <v>39310000</v>
      </c>
      <c r="Y384" s="2223"/>
    </row>
    <row r="385" spans="1:25" s="2217" customFormat="1" ht="25.5" x14ac:dyDescent="0.2">
      <c r="A385" s="2230" t="s">
        <v>2832</v>
      </c>
      <c r="B385" s="2195" t="s">
        <v>3209</v>
      </c>
      <c r="C385" s="14" t="s">
        <v>3003</v>
      </c>
      <c r="D385" s="1090">
        <v>9390</v>
      </c>
      <c r="E385" s="1090" t="s">
        <v>2336</v>
      </c>
      <c r="F385" s="2218" t="s">
        <v>684</v>
      </c>
      <c r="G385" s="2219" t="s">
        <v>1591</v>
      </c>
      <c r="H385" s="2225"/>
      <c r="I385" s="2225"/>
      <c r="J385" s="2225"/>
      <c r="O385" s="2217" t="s">
        <v>287</v>
      </c>
      <c r="P385" s="2217" t="s">
        <v>412</v>
      </c>
      <c r="Q385" s="2217">
        <f>VLOOKUP(P385,Data!$D$2:$E$144,2,FALSE)</f>
        <v>34300000</v>
      </c>
      <c r="Y385" s="2223"/>
    </row>
    <row r="386" spans="1:25" ht="25.5" x14ac:dyDescent="0.2">
      <c r="A386" s="2230" t="s">
        <v>2835</v>
      </c>
      <c r="B386" s="2195" t="s">
        <v>3210</v>
      </c>
      <c r="C386" s="14" t="s">
        <v>3003</v>
      </c>
      <c r="D386" s="1090">
        <v>60</v>
      </c>
      <c r="E386" s="1090" t="s">
        <v>2336</v>
      </c>
      <c r="F386" s="7" t="s">
        <v>684</v>
      </c>
      <c r="G386" s="8" t="s">
        <v>1591</v>
      </c>
      <c r="H386" s="16"/>
      <c r="I386" s="16"/>
      <c r="J386" s="16"/>
      <c r="O386" s="2229" t="s">
        <v>287</v>
      </c>
      <c r="P386" s="2229" t="s">
        <v>412</v>
      </c>
      <c r="Q386" s="3">
        <f>VLOOKUP(P386,Data!$D$2:$E$144,2,FALSE)</f>
        <v>34300000</v>
      </c>
    </row>
    <row r="387" spans="1:25" x14ac:dyDescent="0.2">
      <c r="A387" s="1135" t="s">
        <v>2835</v>
      </c>
      <c r="B387" s="1136" t="s">
        <v>1592</v>
      </c>
      <c r="C387" s="1135" t="s">
        <v>2851</v>
      </c>
      <c r="D387" s="1090">
        <v>0</v>
      </c>
      <c r="E387" s="1090" t="s">
        <v>2331</v>
      </c>
      <c r="F387" s="7" t="s">
        <v>685</v>
      </c>
      <c r="G387" s="8" t="s">
        <v>1592</v>
      </c>
      <c r="H387" s="16">
        <v>-641.35</v>
      </c>
      <c r="I387" s="16">
        <v>-218.7</v>
      </c>
      <c r="J387" s="16">
        <v>0</v>
      </c>
      <c r="O387" s="65"/>
      <c r="P387" s="65"/>
      <c r="Q387" s="3" t="e">
        <f>VLOOKUP(P387,Data!$D$2:$E$144,2,FALSE)</f>
        <v>#N/A</v>
      </c>
    </row>
    <row r="388" spans="1:25" x14ac:dyDescent="0.2">
      <c r="B388" s="8" t="s">
        <v>1593</v>
      </c>
      <c r="D388" s="16"/>
      <c r="E388" s="56"/>
      <c r="F388" s="7" t="s">
        <v>686</v>
      </c>
      <c r="G388" s="8" t="s">
        <v>1593</v>
      </c>
      <c r="H388" s="16">
        <v>-890.89</v>
      </c>
      <c r="I388" s="16">
        <v>-370.91</v>
      </c>
      <c r="J388" s="16">
        <v>0</v>
      </c>
      <c r="O388" s="65"/>
      <c r="P388" s="65"/>
      <c r="Q388" s="3" t="e">
        <f>VLOOKUP(P388,Data!$D$2:$E$144,2,FALSE)</f>
        <v>#N/A</v>
      </c>
    </row>
    <row r="389" spans="1:25" ht="25.5" x14ac:dyDescent="0.2">
      <c r="A389" s="2234" t="s">
        <v>2832</v>
      </c>
      <c r="B389" s="2235" t="s">
        <v>1594</v>
      </c>
      <c r="C389" s="2234" t="s">
        <v>3212</v>
      </c>
      <c r="D389" s="1090">
        <v>226</v>
      </c>
      <c r="E389" s="1090" t="s">
        <v>2336</v>
      </c>
      <c r="F389" s="7" t="s">
        <v>687</v>
      </c>
      <c r="G389" s="8" t="s">
        <v>1594</v>
      </c>
      <c r="H389" s="16">
        <v>-25.29</v>
      </c>
      <c r="I389" s="16">
        <v>-512.54</v>
      </c>
      <c r="J389" s="16">
        <v>-5450.65</v>
      </c>
      <c r="O389" s="2233" t="s">
        <v>287</v>
      </c>
      <c r="P389" s="2233" t="s">
        <v>412</v>
      </c>
      <c r="Q389" s="3">
        <f>VLOOKUP(P389,Data!$D$2:$E$144,2,FALSE)</f>
        <v>34300000</v>
      </c>
    </row>
    <row r="390" spans="1:25" ht="15" x14ac:dyDescent="0.25">
      <c r="A390" s="2236" t="s">
        <v>2832</v>
      </c>
      <c r="B390" s="2237" t="s">
        <v>1595</v>
      </c>
      <c r="C390" s="278"/>
      <c r="D390" s="1090">
        <v>0</v>
      </c>
      <c r="E390" s="1090" t="s">
        <v>2331</v>
      </c>
      <c r="F390" s="7" t="s">
        <v>688</v>
      </c>
      <c r="G390" s="8" t="s">
        <v>1595</v>
      </c>
      <c r="H390" s="16">
        <v>-198.61</v>
      </c>
      <c r="I390" s="16">
        <v>-35</v>
      </c>
      <c r="J390" s="16">
        <v>0</v>
      </c>
      <c r="O390" s="65"/>
      <c r="P390" s="65"/>
      <c r="Q390" s="3" t="e">
        <f>VLOOKUP(P390,Data!$D$2:$E$144,2,FALSE)</f>
        <v>#N/A</v>
      </c>
    </row>
    <row r="391" spans="1:25" ht="25.5" x14ac:dyDescent="0.2">
      <c r="A391" s="65" t="s">
        <v>2351</v>
      </c>
      <c r="B391" s="8" t="s">
        <v>1596</v>
      </c>
      <c r="C391" s="3" t="s">
        <v>2356</v>
      </c>
      <c r="D391" s="16"/>
      <c r="E391" s="56" t="s">
        <v>2336</v>
      </c>
      <c r="F391" s="7" t="s">
        <v>689</v>
      </c>
      <c r="G391" s="8" t="s">
        <v>1596</v>
      </c>
      <c r="H391" s="16">
        <v>-1275</v>
      </c>
      <c r="I391" s="16">
        <v>-10620</v>
      </c>
      <c r="J391" s="16">
        <v>-4580.3500000000004</v>
      </c>
      <c r="O391" s="65" t="s">
        <v>2378</v>
      </c>
      <c r="P391" s="65" t="s">
        <v>362</v>
      </c>
      <c r="Q391" s="3">
        <f>VLOOKUP(P391,Data!$D$2:$E$144,2,FALSE)</f>
        <v>85147000</v>
      </c>
    </row>
    <row r="392" spans="1:25" x14ac:dyDescent="0.2">
      <c r="A392" s="65" t="s">
        <v>2351</v>
      </c>
      <c r="B392" s="8" t="s">
        <v>1597</v>
      </c>
      <c r="C392" s="3" t="s">
        <v>2357</v>
      </c>
      <c r="D392" s="16">
        <v>652</v>
      </c>
      <c r="E392" s="56" t="s">
        <v>2336</v>
      </c>
      <c r="F392" s="7" t="s">
        <v>690</v>
      </c>
      <c r="G392" s="8" t="s">
        <v>1597</v>
      </c>
      <c r="H392" s="16">
        <v>-1608.62</v>
      </c>
      <c r="I392" s="16">
        <v>-1355.86</v>
      </c>
      <c r="J392" s="16">
        <v>-652.34</v>
      </c>
      <c r="O392" s="65" t="s">
        <v>2379</v>
      </c>
      <c r="P392" s="65" t="s">
        <v>344</v>
      </c>
      <c r="Q392" s="3">
        <f>VLOOKUP(P392,Data!$D$2:$E$144,2,FALSE)</f>
        <v>35113400</v>
      </c>
    </row>
    <row r="393" spans="1:25" ht="25.5" x14ac:dyDescent="0.2">
      <c r="A393" s="2241" t="s">
        <v>2832</v>
      </c>
      <c r="B393" s="2242" t="s">
        <v>1598</v>
      </c>
      <c r="C393" s="2241" t="s">
        <v>3213</v>
      </c>
      <c r="D393" s="1090">
        <v>650</v>
      </c>
      <c r="E393" s="1090" t="s">
        <v>2336</v>
      </c>
      <c r="F393" s="7" t="s">
        <v>691</v>
      </c>
      <c r="G393" s="8" t="s">
        <v>1598</v>
      </c>
      <c r="H393" s="16">
        <v>-150</v>
      </c>
      <c r="I393" s="16">
        <v>-3083.65</v>
      </c>
      <c r="J393" s="16">
        <v>-650</v>
      </c>
      <c r="O393" s="2240" t="s">
        <v>287</v>
      </c>
      <c r="P393" s="2240" t="s">
        <v>413</v>
      </c>
      <c r="Q393" s="3">
        <f>VLOOKUP(P393,Data!$D$2:$E$144,2,FALSE)</f>
        <v>50110000</v>
      </c>
    </row>
    <row r="394" spans="1:25" x14ac:dyDescent="0.2">
      <c r="B394" s="8" t="s">
        <v>1599</v>
      </c>
      <c r="D394" s="16"/>
      <c r="E394" s="56"/>
      <c r="F394" s="7" t="s">
        <v>692</v>
      </c>
      <c r="G394" s="8" t="s">
        <v>1599</v>
      </c>
      <c r="H394" s="16">
        <v>-4875</v>
      </c>
      <c r="I394" s="16">
        <v>0</v>
      </c>
      <c r="J394" s="16">
        <v>0</v>
      </c>
      <c r="O394" s="65"/>
      <c r="P394" s="65"/>
      <c r="Q394" s="3" t="e">
        <f>VLOOKUP(P394,Data!$D$2:$E$144,2,FALSE)</f>
        <v>#N/A</v>
      </c>
    </row>
    <row r="395" spans="1:25" x14ac:dyDescent="0.2">
      <c r="A395" s="3" t="s">
        <v>2345</v>
      </c>
      <c r="B395" s="8" t="s">
        <v>471</v>
      </c>
      <c r="C395" s="14" t="s">
        <v>2437</v>
      </c>
      <c r="D395" s="167">
        <v>4740</v>
      </c>
      <c r="E395" s="167" t="s">
        <v>2336</v>
      </c>
      <c r="F395" s="7" t="s">
        <v>448</v>
      </c>
      <c r="G395" s="8" t="s">
        <v>471</v>
      </c>
      <c r="H395" s="16">
        <v>-13779.93</v>
      </c>
      <c r="I395" s="16">
        <v>-15165.03</v>
      </c>
      <c r="J395" s="16">
        <v>-14938.83</v>
      </c>
      <c r="O395" s="65" t="s">
        <v>427</v>
      </c>
      <c r="P395" s="65" t="s">
        <v>385</v>
      </c>
      <c r="Q395" s="3">
        <f>VLOOKUP(P395,Data!$D$2:$E$144,2,FALSE)</f>
        <v>32500000</v>
      </c>
    </row>
    <row r="396" spans="1:25" s="239" customFormat="1" x14ac:dyDescent="0.2">
      <c r="B396" s="238"/>
      <c r="C396" s="68"/>
      <c r="D396" s="242">
        <f>SUM(D397:D399)</f>
        <v>24194</v>
      </c>
      <c r="E396" s="242"/>
      <c r="F396" s="237" t="s">
        <v>693</v>
      </c>
      <c r="G396" s="238" t="s">
        <v>1600</v>
      </c>
      <c r="H396" s="242">
        <v>-38562.370000000003</v>
      </c>
      <c r="I396" s="242">
        <v>-42470.6</v>
      </c>
      <c r="J396" s="242">
        <v>-43990.69</v>
      </c>
      <c r="Q396" s="239" t="e">
        <f>VLOOKUP(P396,Data!$D$2:$E$144,2,FALSE)</f>
        <v>#N/A</v>
      </c>
      <c r="Y396" s="241"/>
    </row>
    <row r="397" spans="1:25" s="234" customFormat="1" x14ac:dyDescent="0.2">
      <c r="A397" s="234" t="s">
        <v>2345</v>
      </c>
      <c r="B397" s="236" t="s">
        <v>2475</v>
      </c>
      <c r="C397" s="14" t="s">
        <v>2438</v>
      </c>
      <c r="D397" s="243">
        <v>22302</v>
      </c>
      <c r="E397" s="243" t="s">
        <v>2336</v>
      </c>
      <c r="F397" s="235" t="s">
        <v>693</v>
      </c>
      <c r="G397" s="236" t="s">
        <v>1600</v>
      </c>
      <c r="H397" s="1090"/>
      <c r="I397" s="1090"/>
      <c r="J397" s="1090"/>
      <c r="O397" s="234" t="s">
        <v>427</v>
      </c>
      <c r="P397" s="234" t="s">
        <v>375</v>
      </c>
      <c r="Q397" s="234">
        <f>VLOOKUP(P397,Data!$D$2:$E$144,2,FALSE)</f>
        <v>32250000</v>
      </c>
      <c r="Y397" s="240"/>
    </row>
    <row r="398" spans="1:25" s="234" customFormat="1" x14ac:dyDescent="0.2">
      <c r="A398" s="234" t="s">
        <v>2345</v>
      </c>
      <c r="B398" s="236" t="s">
        <v>2476</v>
      </c>
      <c r="C398" s="14" t="s">
        <v>2478</v>
      </c>
      <c r="D398" s="244">
        <v>942</v>
      </c>
      <c r="E398" s="244" t="s">
        <v>2336</v>
      </c>
      <c r="F398" s="235" t="s">
        <v>693</v>
      </c>
      <c r="G398" s="236" t="s">
        <v>1600</v>
      </c>
      <c r="H398" s="1090"/>
      <c r="I398" s="1090"/>
      <c r="J398" s="1090"/>
      <c r="O398" s="234" t="s">
        <v>427</v>
      </c>
      <c r="P398" s="234" t="s">
        <v>375</v>
      </c>
      <c r="Q398" s="234">
        <f>VLOOKUP(P398,Data!$D$2:$E$144,2,FALSE)</f>
        <v>32250000</v>
      </c>
      <c r="Y398" s="240"/>
    </row>
    <row r="399" spans="1:25" s="234" customFormat="1" ht="25.5" x14ac:dyDescent="0.2">
      <c r="A399" s="234" t="s">
        <v>2345</v>
      </c>
      <c r="B399" s="236" t="s">
        <v>2477</v>
      </c>
      <c r="C399" s="14" t="s">
        <v>2479</v>
      </c>
      <c r="D399" s="244">
        <v>950</v>
      </c>
      <c r="E399" s="244" t="s">
        <v>2336</v>
      </c>
      <c r="F399" s="235" t="s">
        <v>693</v>
      </c>
      <c r="G399" s="236" t="s">
        <v>1600</v>
      </c>
      <c r="H399" s="1090"/>
      <c r="I399" s="1090"/>
      <c r="J399" s="1090"/>
      <c r="O399" s="234" t="s">
        <v>427</v>
      </c>
      <c r="P399" s="234" t="s">
        <v>375</v>
      </c>
      <c r="Q399" s="234">
        <f>VLOOKUP(P399,Data!$D$2:$E$144,2,FALSE)</f>
        <v>32250000</v>
      </c>
      <c r="Y399" s="240"/>
    </row>
    <row r="400" spans="1:25" x14ac:dyDescent="0.2">
      <c r="A400" s="3" t="s">
        <v>2345</v>
      </c>
      <c r="B400" s="8" t="s">
        <v>1601</v>
      </c>
      <c r="C400" s="132" t="s">
        <v>2439</v>
      </c>
      <c r="D400" s="167">
        <v>2985</v>
      </c>
      <c r="E400" s="167" t="s">
        <v>2336</v>
      </c>
      <c r="F400" s="7" t="s">
        <v>694</v>
      </c>
      <c r="G400" s="8" t="s">
        <v>1601</v>
      </c>
      <c r="H400" s="16">
        <v>-3031.72</v>
      </c>
      <c r="I400" s="16">
        <v>-3167.97</v>
      </c>
      <c r="J400" s="16">
        <v>-3563.22</v>
      </c>
      <c r="O400" s="65" t="s">
        <v>427</v>
      </c>
      <c r="P400" s="65" t="s">
        <v>375</v>
      </c>
      <c r="Q400" s="3">
        <f>VLOOKUP(P400,Data!$D$2:$E$144,2,FALSE)</f>
        <v>32250000</v>
      </c>
    </row>
    <row r="401" spans="1:25" x14ac:dyDescent="0.2">
      <c r="B401" s="8" t="s">
        <v>1602</v>
      </c>
      <c r="D401" s="16"/>
      <c r="E401" s="56"/>
      <c r="F401" s="7" t="s">
        <v>695</v>
      </c>
      <c r="G401" s="8" t="s">
        <v>1602</v>
      </c>
      <c r="H401" s="16">
        <v>-50</v>
      </c>
      <c r="I401" s="16">
        <v>0</v>
      </c>
      <c r="J401" s="16">
        <v>0</v>
      </c>
      <c r="O401" s="65"/>
      <c r="P401" s="65"/>
      <c r="Q401" s="3" t="e">
        <f>VLOOKUP(P401,Data!$D$2:$E$144,2,FALSE)</f>
        <v>#N/A</v>
      </c>
    </row>
    <row r="402" spans="1:25" x14ac:dyDescent="0.2">
      <c r="A402" s="2261" t="s">
        <v>2835</v>
      </c>
      <c r="B402" s="2262" t="s">
        <v>1603</v>
      </c>
      <c r="C402" s="2261" t="s">
        <v>3217</v>
      </c>
      <c r="D402" s="1090">
        <v>0</v>
      </c>
      <c r="E402" s="1090" t="s">
        <v>2336</v>
      </c>
      <c r="F402" s="7" t="s">
        <v>696</v>
      </c>
      <c r="G402" s="8" t="s">
        <v>1603</v>
      </c>
      <c r="H402" s="16">
        <v>-2318.81</v>
      </c>
      <c r="I402" s="16">
        <v>0</v>
      </c>
      <c r="J402" s="16">
        <v>0</v>
      </c>
      <c r="O402" s="65" t="s">
        <v>2503</v>
      </c>
      <c r="P402" s="65" t="s">
        <v>395</v>
      </c>
      <c r="Q402" s="3">
        <f>VLOOKUP(P402,Data!$D$2:$E$144,2,FALSE)</f>
        <v>35110000</v>
      </c>
    </row>
    <row r="403" spans="1:25" ht="25.5" x14ac:dyDescent="0.2">
      <c r="A403" s="2268" t="s">
        <v>2832</v>
      </c>
      <c r="B403" s="2269" t="s">
        <v>1604</v>
      </c>
      <c r="C403" s="14" t="s">
        <v>2857</v>
      </c>
      <c r="D403" s="1090">
        <v>101139.70999999999</v>
      </c>
      <c r="E403" s="1090" t="s">
        <v>2336</v>
      </c>
      <c r="F403" s="7" t="s">
        <v>697</v>
      </c>
      <c r="G403" s="8" t="s">
        <v>1604</v>
      </c>
      <c r="H403" s="16">
        <v>-115950.58</v>
      </c>
      <c r="I403" s="16">
        <v>-95613.64</v>
      </c>
      <c r="J403" s="16">
        <v>-96256.24</v>
      </c>
      <c r="O403" s="65" t="s">
        <v>287</v>
      </c>
      <c r="P403" s="65" t="s">
        <v>408</v>
      </c>
      <c r="Q403" s="3">
        <f>VLOOKUP(P403,Data!$D$2:$E$144,2,FALSE)</f>
        <v>9130000</v>
      </c>
    </row>
    <row r="404" spans="1:25" x14ac:dyDescent="0.2">
      <c r="A404" s="2288" t="s">
        <v>2835</v>
      </c>
      <c r="B404" s="2289" t="s">
        <v>1605</v>
      </c>
      <c r="C404" s="2288" t="s">
        <v>3230</v>
      </c>
      <c r="D404" s="1090">
        <v>2003</v>
      </c>
      <c r="E404" s="1090" t="s">
        <v>2336</v>
      </c>
      <c r="F404" s="7" t="s">
        <v>698</v>
      </c>
      <c r="G404" s="8" t="s">
        <v>1605</v>
      </c>
      <c r="H404" s="16">
        <v>-1576.99</v>
      </c>
      <c r="I404" s="16">
        <v>-6097</v>
      </c>
      <c r="J404" s="16">
        <v>-1963.3</v>
      </c>
      <c r="O404" s="65" t="s">
        <v>2379</v>
      </c>
      <c r="P404" s="65" t="s">
        <v>345</v>
      </c>
      <c r="Q404" s="3">
        <f>VLOOKUP(P404,Data!$D$2:$E$144,2,FALSE)</f>
        <v>98393000</v>
      </c>
    </row>
    <row r="405" spans="1:25" x14ac:dyDescent="0.2">
      <c r="A405" s="2290" t="s">
        <v>2835</v>
      </c>
      <c r="B405" s="2291" t="s">
        <v>1606</v>
      </c>
      <c r="C405" s="14" t="s">
        <v>3231</v>
      </c>
      <c r="D405" s="1090">
        <v>17072</v>
      </c>
      <c r="E405" s="1090" t="s">
        <v>2336</v>
      </c>
      <c r="F405" s="7" t="s">
        <v>699</v>
      </c>
      <c r="G405" s="8" t="s">
        <v>1606</v>
      </c>
      <c r="H405" s="16">
        <v>-8773.5</v>
      </c>
      <c r="I405" s="16">
        <v>-23254.85</v>
      </c>
      <c r="J405" s="16">
        <v>-16646.150000000001</v>
      </c>
      <c r="O405" s="65" t="s">
        <v>2379</v>
      </c>
      <c r="P405" s="65" t="s">
        <v>346</v>
      </c>
      <c r="Q405" s="3">
        <f>VLOOKUP(P405,Data!$D$2:$E$144,2,FALSE)</f>
        <v>31521320</v>
      </c>
    </row>
    <row r="406" spans="1:25" x14ac:dyDescent="0.2">
      <c r="A406" s="2293" t="s">
        <v>2832</v>
      </c>
      <c r="B406" s="2294" t="s">
        <v>1607</v>
      </c>
      <c r="C406" s="14" t="s">
        <v>3232</v>
      </c>
      <c r="D406" s="1090">
        <v>2802</v>
      </c>
      <c r="E406" s="1090" t="s">
        <v>2336</v>
      </c>
      <c r="F406" s="7" t="s">
        <v>700</v>
      </c>
      <c r="G406" s="8" t="s">
        <v>1607</v>
      </c>
      <c r="H406" s="16">
        <v>-6162.85</v>
      </c>
      <c r="I406" s="16">
        <v>-25663.34</v>
      </c>
      <c r="J406" s="16">
        <v>-2801.89</v>
      </c>
      <c r="O406" s="65" t="s">
        <v>2503</v>
      </c>
      <c r="P406" s="2292" t="s">
        <v>395</v>
      </c>
      <c r="Q406" s="3">
        <f>VLOOKUP(P406,Data!$D$2:$E$144,2,FALSE)</f>
        <v>35110000</v>
      </c>
    </row>
    <row r="407" spans="1:25" x14ac:dyDescent="0.2">
      <c r="A407" s="1115" t="s">
        <v>2835</v>
      </c>
      <c r="B407" s="1116" t="s">
        <v>1608</v>
      </c>
      <c r="C407" s="1115" t="s">
        <v>2842</v>
      </c>
      <c r="D407" s="658">
        <v>0</v>
      </c>
      <c r="E407" s="1090" t="s">
        <v>2337</v>
      </c>
      <c r="F407" s="7" t="s">
        <v>701</v>
      </c>
      <c r="G407" s="8" t="s">
        <v>1608</v>
      </c>
      <c r="H407" s="16">
        <v>-1022.93</v>
      </c>
      <c r="I407" s="16">
        <v>0</v>
      </c>
      <c r="J407" s="16">
        <v>-114.5</v>
      </c>
      <c r="O407" s="65" t="s">
        <v>280</v>
      </c>
      <c r="P407" s="65" t="s">
        <v>352</v>
      </c>
      <c r="Q407" s="3">
        <f>VLOOKUP(P407,Data!$D$2:$E$144,2,FALSE)</f>
        <v>39130000</v>
      </c>
    </row>
    <row r="408" spans="1:25" s="426" customFormat="1" x14ac:dyDescent="0.2">
      <c r="B408" s="256"/>
      <c r="D408" s="423">
        <f>SUM(D409:D410)</f>
        <v>4162</v>
      </c>
      <c r="E408" s="423"/>
      <c r="F408" s="255" t="s">
        <v>702</v>
      </c>
      <c r="G408" s="256" t="s">
        <v>1609</v>
      </c>
      <c r="H408" s="423">
        <v>-5395</v>
      </c>
      <c r="I408" s="423">
        <v>-6303.33</v>
      </c>
      <c r="J408" s="423">
        <v>-13944</v>
      </c>
      <c r="Q408" s="426" t="e">
        <f>VLOOKUP(P408,Data!$D$2:$E$144,2,FALSE)</f>
        <v>#N/A</v>
      </c>
      <c r="Y408" s="258"/>
    </row>
    <row r="409" spans="1:25" s="737" customFormat="1" x14ac:dyDescent="0.2">
      <c r="A409" s="737" t="s">
        <v>2351</v>
      </c>
      <c r="B409" s="742" t="s">
        <v>2694</v>
      </c>
      <c r="C409" s="737" t="s">
        <v>2372</v>
      </c>
      <c r="D409" s="741">
        <v>4162</v>
      </c>
      <c r="E409" s="741" t="s">
        <v>2336</v>
      </c>
      <c r="F409" s="738" t="s">
        <v>702</v>
      </c>
      <c r="G409" s="739" t="s">
        <v>1609</v>
      </c>
      <c r="H409" s="1090"/>
      <c r="I409" s="1090"/>
      <c r="J409" s="1090"/>
      <c r="O409" s="737" t="s">
        <v>276</v>
      </c>
      <c r="P409" s="737" t="s">
        <v>309</v>
      </c>
      <c r="Q409" s="737">
        <f>VLOOKUP(P409,Data!$D$2:$E$144,2,FALSE)</f>
        <v>80500000</v>
      </c>
      <c r="Y409" s="740"/>
    </row>
    <row r="410" spans="1:25" ht="25.5" x14ac:dyDescent="0.2">
      <c r="A410" s="743" t="s">
        <v>2372</v>
      </c>
      <c r="B410" s="745" t="s">
        <v>2695</v>
      </c>
      <c r="C410" s="743" t="s">
        <v>2693</v>
      </c>
      <c r="D410" s="744">
        <v>0</v>
      </c>
      <c r="E410" s="744" t="s">
        <v>2337</v>
      </c>
      <c r="F410" s="7" t="s">
        <v>702</v>
      </c>
      <c r="G410" s="8" t="s">
        <v>1609</v>
      </c>
      <c r="H410" s="1090"/>
      <c r="I410" s="1090"/>
      <c r="J410" s="1090"/>
      <c r="O410" s="65" t="s">
        <v>276</v>
      </c>
      <c r="P410" s="65" t="s">
        <v>309</v>
      </c>
      <c r="Q410" s="3">
        <f>VLOOKUP(P410,Data!$D$2:$E$144,2,FALSE)</f>
        <v>80500000</v>
      </c>
    </row>
    <row r="411" spans="1:25" ht="25.5" x14ac:dyDescent="0.2">
      <c r="A411" s="419" t="s">
        <v>2524</v>
      </c>
      <c r="B411" s="421" t="s">
        <v>1610</v>
      </c>
      <c r="C411" s="419" t="s">
        <v>2558</v>
      </c>
      <c r="D411" s="420">
        <v>0</v>
      </c>
      <c r="E411" s="420" t="s">
        <v>2331</v>
      </c>
      <c r="F411" s="7" t="s">
        <v>703</v>
      </c>
      <c r="G411" s="8" t="s">
        <v>1610</v>
      </c>
      <c r="H411" s="16">
        <v>-141.49</v>
      </c>
      <c r="I411" s="16">
        <v>-293.48</v>
      </c>
      <c r="J411" s="16">
        <v>-259.44</v>
      </c>
      <c r="O411" s="65" t="s">
        <v>287</v>
      </c>
      <c r="P411" s="65" t="s">
        <v>417</v>
      </c>
      <c r="Q411" s="3">
        <f>VLOOKUP(P411,Data!$D$2:$E$144,2,FALSE)</f>
        <v>43800000</v>
      </c>
    </row>
    <row r="412" spans="1:25" ht="25.5" x14ac:dyDescent="0.2">
      <c r="A412" s="65" t="s">
        <v>2351</v>
      </c>
      <c r="B412" s="8" t="s">
        <v>1611</v>
      </c>
      <c r="C412" s="3" t="s">
        <v>2366</v>
      </c>
      <c r="D412" s="16">
        <v>1389</v>
      </c>
      <c r="E412" s="56" t="s">
        <v>2336</v>
      </c>
      <c r="F412" s="7" t="s">
        <v>704</v>
      </c>
      <c r="G412" s="8" t="s">
        <v>1611</v>
      </c>
      <c r="H412" s="16">
        <v>-491.3</v>
      </c>
      <c r="I412" s="16">
        <v>-663.95</v>
      </c>
      <c r="J412" s="16">
        <v>-1389.48</v>
      </c>
      <c r="O412" s="65" t="s">
        <v>2378</v>
      </c>
      <c r="P412" s="65" t="s">
        <v>362</v>
      </c>
      <c r="Q412" s="3">
        <f>VLOOKUP(P412,Data!$D$2:$E$144,2,FALSE)</f>
        <v>85147000</v>
      </c>
    </row>
    <row r="413" spans="1:25" x14ac:dyDescent="0.2">
      <c r="B413" s="8" t="s">
        <v>1612</v>
      </c>
      <c r="D413" s="16"/>
      <c r="E413" s="56"/>
      <c r="F413" s="7" t="s">
        <v>705</v>
      </c>
      <c r="G413" s="8" t="s">
        <v>1612</v>
      </c>
      <c r="H413" s="16">
        <v>-35.85</v>
      </c>
      <c r="I413" s="16">
        <v>-481.5</v>
      </c>
      <c r="J413" s="16">
        <v>0</v>
      </c>
      <c r="O413" s="65"/>
      <c r="P413" s="65"/>
      <c r="Q413" s="3" t="e">
        <f>VLOOKUP(P413,Data!$D$2:$E$144,2,FALSE)</f>
        <v>#N/A</v>
      </c>
    </row>
    <row r="414" spans="1:25" x14ac:dyDescent="0.2">
      <c r="B414" s="8" t="s">
        <v>1613</v>
      </c>
      <c r="D414" s="16"/>
      <c r="E414" s="56"/>
      <c r="F414" s="7" t="s">
        <v>706</v>
      </c>
      <c r="G414" s="8" t="s">
        <v>1613</v>
      </c>
      <c r="H414" s="16">
        <v>-21702.55</v>
      </c>
      <c r="I414" s="16">
        <v>-14567.21</v>
      </c>
      <c r="J414" s="16">
        <v>-20474.12</v>
      </c>
      <c r="O414" s="65"/>
      <c r="P414" s="65"/>
      <c r="Q414" s="3" t="e">
        <f>VLOOKUP(P414,Data!$D$2:$E$144,2,FALSE)</f>
        <v>#N/A</v>
      </c>
    </row>
    <row r="415" spans="1:25" ht="25.5" x14ac:dyDescent="0.2">
      <c r="A415" s="1139" t="s">
        <v>2832</v>
      </c>
      <c r="B415" s="1140" t="s">
        <v>1614</v>
      </c>
      <c r="C415" s="1139" t="s">
        <v>2853</v>
      </c>
      <c r="D415" s="1090">
        <v>8973</v>
      </c>
      <c r="E415" s="1090" t="s">
        <v>2336</v>
      </c>
      <c r="F415" s="7" t="s">
        <v>707</v>
      </c>
      <c r="G415" s="8" t="s">
        <v>1614</v>
      </c>
      <c r="H415" s="16">
        <v>-4891.03</v>
      </c>
      <c r="I415" s="16">
        <v>-5164.21</v>
      </c>
      <c r="J415" s="16">
        <v>-7889.78</v>
      </c>
      <c r="O415" s="65" t="s">
        <v>287</v>
      </c>
      <c r="P415" s="65" t="s">
        <v>412</v>
      </c>
      <c r="Q415" s="3">
        <f>VLOOKUP(P415,Data!$D$2:$E$144,2,FALSE)</f>
        <v>34300000</v>
      </c>
    </row>
    <row r="416" spans="1:25" x14ac:dyDescent="0.2">
      <c r="A416" s="3" t="s">
        <v>2351</v>
      </c>
      <c r="B416" s="8" t="s">
        <v>1615</v>
      </c>
      <c r="C416" s="3" t="s">
        <v>2352</v>
      </c>
      <c r="D416" s="16">
        <v>9228.16</v>
      </c>
      <c r="E416" s="56" t="s">
        <v>2336</v>
      </c>
      <c r="F416" s="7" t="s">
        <v>708</v>
      </c>
      <c r="G416" s="8" t="s">
        <v>1615</v>
      </c>
      <c r="H416" s="16">
        <v>-10666.85</v>
      </c>
      <c r="I416" s="16">
        <v>0</v>
      </c>
      <c r="J416" s="16">
        <v>-21270.32</v>
      </c>
      <c r="O416" s="65" t="s">
        <v>276</v>
      </c>
      <c r="P416" s="65" t="s">
        <v>318</v>
      </c>
      <c r="Q416" s="3">
        <f>VLOOKUP(P416,Data!$D$2:$E$144,2,FALSE)</f>
        <v>79600000</v>
      </c>
    </row>
    <row r="417" spans="1:25" x14ac:dyDescent="0.2">
      <c r="A417" s="1143" t="s">
        <v>2835</v>
      </c>
      <c r="B417" s="1144" t="s">
        <v>1616</v>
      </c>
      <c r="C417" s="1143" t="s">
        <v>170</v>
      </c>
      <c r="D417" s="1090">
        <v>0</v>
      </c>
      <c r="E417" s="1090" t="s">
        <v>2331</v>
      </c>
      <c r="F417" s="7" t="s">
        <v>709</v>
      </c>
      <c r="G417" s="8" t="s">
        <v>1616</v>
      </c>
      <c r="H417" s="16">
        <v>-352</v>
      </c>
      <c r="I417" s="16">
        <v>-396.8</v>
      </c>
      <c r="J417" s="16">
        <v>-1078.98</v>
      </c>
      <c r="O417" s="65"/>
      <c r="P417" s="65"/>
      <c r="Q417" s="3" t="e">
        <f>VLOOKUP(P417,Data!$D$2:$E$144,2,FALSE)</f>
        <v>#N/A</v>
      </c>
    </row>
    <row r="418" spans="1:25" x14ac:dyDescent="0.2">
      <c r="B418" s="8" t="s">
        <v>1617</v>
      </c>
      <c r="D418" s="16"/>
      <c r="E418" s="56"/>
      <c r="F418" s="7" t="s">
        <v>710</v>
      </c>
      <c r="G418" s="8" t="s">
        <v>1617</v>
      </c>
      <c r="H418" s="16">
        <v>0</v>
      </c>
      <c r="I418" s="16">
        <v>0</v>
      </c>
      <c r="J418" s="16">
        <v>-2021.81</v>
      </c>
      <c r="O418" s="65"/>
      <c r="P418" s="65"/>
      <c r="Q418" s="3" t="e">
        <f>VLOOKUP(P418,Data!$D$2:$E$144,2,FALSE)</f>
        <v>#N/A</v>
      </c>
    </row>
    <row r="419" spans="1:25" ht="25.5" x14ac:dyDescent="0.2">
      <c r="A419" s="750" t="s">
        <v>2372</v>
      </c>
      <c r="B419" s="752" t="s">
        <v>1618</v>
      </c>
      <c r="C419" s="750" t="s">
        <v>2696</v>
      </c>
      <c r="D419" s="751">
        <v>0</v>
      </c>
      <c r="E419" s="751" t="s">
        <v>2331</v>
      </c>
      <c r="F419" s="7" t="s">
        <v>711</v>
      </c>
      <c r="G419" s="8" t="s">
        <v>1618</v>
      </c>
      <c r="H419" s="16">
        <v>-700.08</v>
      </c>
      <c r="I419" s="16">
        <v>-703.82</v>
      </c>
      <c r="J419" s="16">
        <v>-192.3</v>
      </c>
      <c r="O419" s="65" t="s">
        <v>277</v>
      </c>
      <c r="P419" s="65" t="s">
        <v>327</v>
      </c>
      <c r="Q419" s="3">
        <f>VLOOKUP(P419,Data!$D$2:$E$144,2,FALSE)</f>
        <v>42933000</v>
      </c>
    </row>
    <row r="420" spans="1:25" s="426" customFormat="1" x14ac:dyDescent="0.2">
      <c r="B420" s="256"/>
      <c r="D420" s="423">
        <f>SUM(D421:D422)</f>
        <v>3885</v>
      </c>
      <c r="E420" s="423"/>
      <c r="F420" s="255" t="s">
        <v>712</v>
      </c>
      <c r="G420" s="256" t="s">
        <v>1619</v>
      </c>
      <c r="H420" s="423">
        <v>-3210.9</v>
      </c>
      <c r="I420" s="423">
        <v>-1942</v>
      </c>
      <c r="J420" s="423">
        <v>-3884.12</v>
      </c>
      <c r="Q420" s="426" t="e">
        <f>VLOOKUP(P420,Data!$D$2:$E$144,2,FALSE)</f>
        <v>#N/A</v>
      </c>
      <c r="Y420" s="258"/>
    </row>
    <row r="421" spans="1:25" s="746" customFormat="1" x14ac:dyDescent="0.2">
      <c r="A421" s="746" t="s">
        <v>2345</v>
      </c>
      <c r="B421" s="753" t="s">
        <v>2698</v>
      </c>
      <c r="C421" s="750" t="s">
        <v>2440</v>
      </c>
      <c r="D421" s="751">
        <v>1949</v>
      </c>
      <c r="E421" s="751" t="s">
        <v>2336</v>
      </c>
      <c r="F421" s="747" t="s">
        <v>712</v>
      </c>
      <c r="G421" s="748" t="s">
        <v>1619</v>
      </c>
      <c r="H421" s="1090"/>
      <c r="I421" s="1090"/>
      <c r="J421" s="1090"/>
      <c r="O421" s="746" t="s">
        <v>427</v>
      </c>
      <c r="P421" s="746" t="s">
        <v>371</v>
      </c>
      <c r="Q421" s="746">
        <f>VLOOKUP(P421,Data!$D$2:$E$144,2,FALSE)</f>
        <v>72610000</v>
      </c>
      <c r="Y421" s="749"/>
    </row>
    <row r="422" spans="1:25" x14ac:dyDescent="0.2">
      <c r="A422" s="754" t="s">
        <v>2372</v>
      </c>
      <c r="B422" s="756" t="s">
        <v>2699</v>
      </c>
      <c r="C422" s="754" t="s">
        <v>2697</v>
      </c>
      <c r="D422" s="755">
        <v>1936</v>
      </c>
      <c r="E422" s="755" t="s">
        <v>2336</v>
      </c>
      <c r="F422" s="7" t="s">
        <v>712</v>
      </c>
      <c r="G422" s="8" t="s">
        <v>1619</v>
      </c>
      <c r="H422" s="1090"/>
      <c r="I422" s="1090"/>
      <c r="J422" s="1090"/>
      <c r="O422" s="65" t="s">
        <v>276</v>
      </c>
      <c r="P422" s="65" t="s">
        <v>309</v>
      </c>
      <c r="Q422" s="3">
        <f>VLOOKUP(P422,Data!$D$2:$E$144,2,FALSE)</f>
        <v>80500000</v>
      </c>
    </row>
    <row r="423" spans="1:25" ht="25.5" x14ac:dyDescent="0.2">
      <c r="A423" s="1859" t="s">
        <v>2835</v>
      </c>
      <c r="B423" s="1860" t="s">
        <v>1620</v>
      </c>
      <c r="C423" s="1859" t="s">
        <v>3095</v>
      </c>
      <c r="D423" s="1090">
        <v>2418</v>
      </c>
      <c r="E423" s="1090" t="s">
        <v>2336</v>
      </c>
      <c r="F423" s="7" t="s">
        <v>713</v>
      </c>
      <c r="G423" s="8" t="s">
        <v>1620</v>
      </c>
      <c r="H423" s="16">
        <v>-1959.93</v>
      </c>
      <c r="I423" s="16">
        <v>0</v>
      </c>
      <c r="J423" s="16">
        <v>-4557.82</v>
      </c>
      <c r="O423" s="65" t="s">
        <v>287</v>
      </c>
      <c r="P423" s="65" t="s">
        <v>413</v>
      </c>
      <c r="Q423" s="3">
        <f>VLOOKUP(P423,Data!$D$2:$E$144,2,FALSE)</f>
        <v>50110000</v>
      </c>
    </row>
    <row r="424" spans="1:25" x14ac:dyDescent="0.2">
      <c r="A424" s="65" t="s">
        <v>2351</v>
      </c>
      <c r="B424" s="8" t="s">
        <v>1621</v>
      </c>
      <c r="C424" s="3" t="s">
        <v>2371</v>
      </c>
      <c r="D424" s="16"/>
      <c r="E424" s="56" t="s">
        <v>2336</v>
      </c>
      <c r="F424" s="7" t="s">
        <v>714</v>
      </c>
      <c r="G424" s="8" t="s">
        <v>1621</v>
      </c>
      <c r="H424" s="16">
        <v>0</v>
      </c>
      <c r="I424" s="16">
        <v>-63881.79</v>
      </c>
      <c r="J424" s="16">
        <v>-59958.49</v>
      </c>
      <c r="O424" s="65" t="s">
        <v>276</v>
      </c>
      <c r="P424" s="65" t="s">
        <v>318</v>
      </c>
      <c r="Q424" s="3">
        <f>VLOOKUP(P424,Data!$D$2:$E$144,2,FALSE)</f>
        <v>79600000</v>
      </c>
    </row>
    <row r="425" spans="1:25" x14ac:dyDescent="0.2">
      <c r="A425" s="1781" t="s">
        <v>2835</v>
      </c>
      <c r="B425" s="1782" t="s">
        <v>1622</v>
      </c>
      <c r="C425" s="1781" t="s">
        <v>3067</v>
      </c>
      <c r="D425" s="1090">
        <v>0</v>
      </c>
      <c r="E425" s="1090" t="s">
        <v>2331</v>
      </c>
      <c r="F425" s="7" t="s">
        <v>715</v>
      </c>
      <c r="G425" s="8" t="s">
        <v>1622</v>
      </c>
      <c r="H425" s="16">
        <v>-1005.5</v>
      </c>
      <c r="I425" s="16">
        <v>0</v>
      </c>
      <c r="J425" s="16">
        <v>0</v>
      </c>
      <c r="O425" s="65"/>
      <c r="P425" s="65"/>
      <c r="Q425" s="3" t="e">
        <f>VLOOKUP(P425,Data!$D$2:$E$144,2,FALSE)</f>
        <v>#N/A</v>
      </c>
    </row>
    <row r="426" spans="1:25" s="426" customFormat="1" x14ac:dyDescent="0.2">
      <c r="B426" s="256"/>
      <c r="C426" s="68"/>
      <c r="D426" s="423">
        <f>SUM(D427:D428)</f>
        <v>41556</v>
      </c>
      <c r="E426" s="423"/>
      <c r="F426" s="255" t="s">
        <v>716</v>
      </c>
      <c r="G426" s="256" t="s">
        <v>1623</v>
      </c>
      <c r="H426" s="423">
        <v>-69520.87</v>
      </c>
      <c r="I426" s="423">
        <v>-51513.42</v>
      </c>
      <c r="J426" s="423">
        <v>-42352.25</v>
      </c>
      <c r="Q426" s="426" t="e">
        <f>VLOOKUP(P426,Data!$D$2:$E$144,2,FALSE)</f>
        <v>#N/A</v>
      </c>
      <c r="Y426" s="258"/>
    </row>
    <row r="427" spans="1:25" s="534" customFormat="1" x14ac:dyDescent="0.2">
      <c r="A427" s="534" t="s">
        <v>2345</v>
      </c>
      <c r="B427" s="526" t="s">
        <v>2603</v>
      </c>
      <c r="C427" s="14" t="s">
        <v>2442</v>
      </c>
      <c r="D427" s="539">
        <v>40356</v>
      </c>
      <c r="E427" s="539" t="s">
        <v>2336</v>
      </c>
      <c r="F427" s="535" t="s">
        <v>716</v>
      </c>
      <c r="G427" s="536" t="s">
        <v>1623</v>
      </c>
      <c r="H427" s="1090"/>
      <c r="I427" s="1090"/>
      <c r="J427" s="1090"/>
      <c r="O427" s="534" t="s">
        <v>427</v>
      </c>
      <c r="P427" s="534" t="s">
        <v>381</v>
      </c>
      <c r="Q427" s="534">
        <f>VLOOKUP(P427,Data!$D$2:$E$144,2,FALSE)</f>
        <v>48900000</v>
      </c>
      <c r="Y427" s="537"/>
    </row>
    <row r="428" spans="1:25" x14ac:dyDescent="0.2">
      <c r="A428" s="540" t="s">
        <v>2443</v>
      </c>
      <c r="B428" s="526" t="s">
        <v>2604</v>
      </c>
      <c r="C428" s="14" t="s">
        <v>2442</v>
      </c>
      <c r="D428" s="541">
        <v>1200</v>
      </c>
      <c r="E428" s="180" t="s">
        <v>2336</v>
      </c>
      <c r="F428" s="7" t="s">
        <v>716</v>
      </c>
      <c r="G428" s="8" t="s">
        <v>1623</v>
      </c>
      <c r="H428" s="1090"/>
      <c r="I428" s="1090"/>
      <c r="J428" s="1090"/>
      <c r="O428" s="65" t="s">
        <v>427</v>
      </c>
      <c r="P428" s="65" t="s">
        <v>381</v>
      </c>
      <c r="Q428" s="3">
        <f>VLOOKUP(P428,Data!$D$2:$E$144,2,FALSE)</f>
        <v>48900000</v>
      </c>
    </row>
    <row r="429" spans="1:25" s="1362" customFormat="1" x14ac:dyDescent="0.2">
      <c r="B429" s="1361"/>
      <c r="D429" s="1365">
        <f>SUM(D430:D431)</f>
        <v>116</v>
      </c>
      <c r="E429" s="1365"/>
      <c r="F429" s="1360" t="s">
        <v>717</v>
      </c>
      <c r="G429" s="1361" t="s">
        <v>1624</v>
      </c>
      <c r="H429" s="1365">
        <v>-446.74</v>
      </c>
      <c r="I429" s="1365">
        <v>-249.28</v>
      </c>
      <c r="J429" s="1365">
        <v>-160.08000000000001</v>
      </c>
      <c r="Q429" s="1362" t="e">
        <f>VLOOKUP(P429,Data!$D$2:$E$144,2,FALSE)</f>
        <v>#N/A</v>
      </c>
      <c r="Y429" s="1364"/>
    </row>
    <row r="430" spans="1:25" s="1357" customFormat="1" ht="25.5" x14ac:dyDescent="0.2">
      <c r="A430" s="1366" t="s">
        <v>2372</v>
      </c>
      <c r="B430" s="1305" t="s">
        <v>2923</v>
      </c>
      <c r="C430" s="1366" t="s">
        <v>2700</v>
      </c>
      <c r="D430" s="1090">
        <v>50</v>
      </c>
      <c r="E430" s="1090" t="s">
        <v>2331</v>
      </c>
      <c r="F430" s="1358" t="s">
        <v>717</v>
      </c>
      <c r="G430" s="1359" t="s">
        <v>1624</v>
      </c>
      <c r="H430" s="1090"/>
      <c r="I430" s="1090"/>
      <c r="J430" s="1090"/>
      <c r="O430" s="1357" t="s">
        <v>287</v>
      </c>
      <c r="P430" s="1357" t="s">
        <v>417</v>
      </c>
      <c r="Q430" s="1357">
        <f>VLOOKUP(P430,Data!$D$2:$E$144,2,FALSE)</f>
        <v>43800000</v>
      </c>
      <c r="Y430" s="1363"/>
    </row>
    <row r="431" spans="1:25" x14ac:dyDescent="0.2">
      <c r="A431" s="1372" t="s">
        <v>2835</v>
      </c>
      <c r="B431" s="1305" t="s">
        <v>2924</v>
      </c>
      <c r="C431" s="1372" t="s">
        <v>2922</v>
      </c>
      <c r="D431" s="1090">
        <v>66</v>
      </c>
      <c r="E431" s="1090" t="s">
        <v>2336</v>
      </c>
      <c r="F431" s="7" t="s">
        <v>717</v>
      </c>
      <c r="G431" s="8" t="s">
        <v>1624</v>
      </c>
      <c r="H431" s="1090"/>
      <c r="I431" s="1090"/>
      <c r="J431" s="1090"/>
      <c r="O431" s="65" t="s">
        <v>2503</v>
      </c>
      <c r="P431" s="65" t="s">
        <v>395</v>
      </c>
      <c r="Q431" s="3">
        <f>VLOOKUP(P431,Data!$D$2:$E$144,2,FALSE)</f>
        <v>35110000</v>
      </c>
    </row>
    <row r="432" spans="1:25" s="173" customFormat="1" x14ac:dyDescent="0.2">
      <c r="B432" s="172"/>
      <c r="C432" s="68"/>
      <c r="D432" s="175"/>
      <c r="E432" s="175"/>
      <c r="F432" s="171" t="s">
        <v>718</v>
      </c>
      <c r="G432" s="172" t="s">
        <v>1625</v>
      </c>
      <c r="H432" s="175">
        <v>-22386.880000000001</v>
      </c>
      <c r="I432" s="175">
        <v>-20586.14</v>
      </c>
      <c r="J432" s="175">
        <v>-20306.27</v>
      </c>
      <c r="Q432" s="173" t="e">
        <f>VLOOKUP(P432,Data!$D$2:$E$144,2,FALSE)</f>
        <v>#N/A</v>
      </c>
      <c r="Y432" s="174"/>
    </row>
    <row r="433" spans="1:25" s="178" customFormat="1" ht="25.5" x14ac:dyDescent="0.2">
      <c r="A433" s="178" t="s">
        <v>2345</v>
      </c>
      <c r="B433" s="179" t="s">
        <v>2444</v>
      </c>
      <c r="C433" s="14" t="s">
        <v>2447</v>
      </c>
      <c r="D433" s="184">
        <v>13769</v>
      </c>
      <c r="E433" s="184" t="s">
        <v>2336</v>
      </c>
      <c r="F433" s="181" t="s">
        <v>718</v>
      </c>
      <c r="G433" s="179" t="s">
        <v>1625</v>
      </c>
      <c r="H433" s="1090"/>
      <c r="I433" s="1090"/>
      <c r="J433" s="1090"/>
      <c r="O433" s="170" t="s">
        <v>427</v>
      </c>
      <c r="P433" s="170" t="s">
        <v>375</v>
      </c>
      <c r="Q433" s="170">
        <f>VLOOKUP(P433,Data!$D$2:$E$144,2,FALSE)</f>
        <v>32250000</v>
      </c>
      <c r="Y433" s="182"/>
    </row>
    <row r="434" spans="1:25" s="178" customFormat="1" x14ac:dyDescent="0.2">
      <c r="A434" s="178" t="s">
        <v>2345</v>
      </c>
      <c r="B434" s="179" t="s">
        <v>2445</v>
      </c>
      <c r="C434" s="14" t="s">
        <v>2439</v>
      </c>
      <c r="D434" s="184">
        <v>2912</v>
      </c>
      <c r="E434" s="184" t="s">
        <v>2336</v>
      </c>
      <c r="F434" s="181" t="s">
        <v>718</v>
      </c>
      <c r="G434" s="179" t="s">
        <v>1625</v>
      </c>
      <c r="H434" s="1090"/>
      <c r="I434" s="1090"/>
      <c r="J434" s="1090"/>
      <c r="O434" s="183" t="s">
        <v>2435</v>
      </c>
      <c r="P434" s="183" t="s">
        <v>375</v>
      </c>
      <c r="Q434" s="170">
        <f>VLOOKUP(P434,Data!$D$2:$E$144,2,FALSE)</f>
        <v>32250000</v>
      </c>
      <c r="Y434" s="182"/>
    </row>
    <row r="435" spans="1:25" s="178" customFormat="1" x14ac:dyDescent="0.2">
      <c r="A435" s="178" t="s">
        <v>2345</v>
      </c>
      <c r="B435" s="179" t="s">
        <v>2446</v>
      </c>
      <c r="C435" s="14" t="s">
        <v>2448</v>
      </c>
      <c r="D435" s="184">
        <v>16700</v>
      </c>
      <c r="E435" s="184" t="s">
        <v>2336</v>
      </c>
      <c r="F435" s="181" t="s">
        <v>718</v>
      </c>
      <c r="G435" s="179" t="s">
        <v>1625</v>
      </c>
      <c r="H435" s="1090"/>
      <c r="I435" s="1090"/>
      <c r="J435" s="1090"/>
      <c r="O435" s="183" t="s">
        <v>2449</v>
      </c>
      <c r="P435" s="183" t="s">
        <v>375</v>
      </c>
      <c r="Q435" s="170">
        <f>VLOOKUP(P435,Data!$D$2:$E$144,2,FALSE)</f>
        <v>32250000</v>
      </c>
      <c r="Y435" s="182"/>
    </row>
    <row r="436" spans="1:25" x14ac:dyDescent="0.2">
      <c r="A436" s="65" t="s">
        <v>2346</v>
      </c>
      <c r="B436" s="8" t="s">
        <v>1626</v>
      </c>
      <c r="C436" s="3" t="s">
        <v>2364</v>
      </c>
      <c r="D436" s="16">
        <v>600</v>
      </c>
      <c r="E436" s="56" t="s">
        <v>2331</v>
      </c>
      <c r="F436" s="7" t="s">
        <v>719</v>
      </c>
      <c r="G436" s="8" t="s">
        <v>1626</v>
      </c>
      <c r="H436" s="16">
        <v>0</v>
      </c>
      <c r="I436" s="16">
        <v>0</v>
      </c>
      <c r="J436" s="16">
        <v>-600</v>
      </c>
      <c r="O436" s="65" t="s">
        <v>276</v>
      </c>
      <c r="P436" s="65" t="s">
        <v>309</v>
      </c>
      <c r="Q436" s="3">
        <f>VLOOKUP(P436,Data!$D$2:$E$144,2,FALSE)</f>
        <v>80500000</v>
      </c>
    </row>
    <row r="437" spans="1:25" x14ac:dyDescent="0.2">
      <c r="A437" s="1694" t="s">
        <v>2832</v>
      </c>
      <c r="B437" s="1695" t="s">
        <v>1627</v>
      </c>
      <c r="C437" s="1694" t="s">
        <v>3041</v>
      </c>
      <c r="D437" s="1090">
        <v>0</v>
      </c>
      <c r="E437" s="1090" t="s">
        <v>2336</v>
      </c>
      <c r="F437" s="7" t="s">
        <v>720</v>
      </c>
      <c r="G437" s="8" t="s">
        <v>1627</v>
      </c>
      <c r="H437" s="16">
        <v>-105.5</v>
      </c>
      <c r="I437" s="16">
        <v>0</v>
      </c>
      <c r="J437" s="16">
        <v>0</v>
      </c>
      <c r="O437" s="65" t="s">
        <v>286</v>
      </c>
      <c r="P437" s="65" t="s">
        <v>404</v>
      </c>
      <c r="Q437" s="3">
        <f>VLOOKUP(P437,Data!$D$2:$E$144,2,FALSE)</f>
        <v>35120000</v>
      </c>
    </row>
    <row r="438" spans="1:25" ht="25.5" x14ac:dyDescent="0.2">
      <c r="A438" s="1893" t="s">
        <v>2832</v>
      </c>
      <c r="B438" s="1894" t="s">
        <v>1628</v>
      </c>
      <c r="C438" s="1893" t="s">
        <v>3025</v>
      </c>
      <c r="D438" s="1090">
        <v>434</v>
      </c>
      <c r="E438" s="1090" t="s">
        <v>2336</v>
      </c>
      <c r="F438" s="7" t="s">
        <v>721</v>
      </c>
      <c r="G438" s="8" t="s">
        <v>1628</v>
      </c>
      <c r="H438" s="16">
        <v>-262.17</v>
      </c>
      <c r="I438" s="16">
        <v>-191.01</v>
      </c>
      <c r="J438" s="16">
        <v>-434.3</v>
      </c>
      <c r="O438" s="65" t="s">
        <v>287</v>
      </c>
      <c r="P438" s="65" t="s">
        <v>412</v>
      </c>
      <c r="Q438" s="3">
        <f>VLOOKUP(P438,Data!$D$2:$E$144,2,FALSE)</f>
        <v>34300000</v>
      </c>
    </row>
    <row r="439" spans="1:25" ht="15" x14ac:dyDescent="0.25">
      <c r="A439" s="2127" t="s">
        <v>2832</v>
      </c>
      <c r="B439" s="2128" t="s">
        <v>1629</v>
      </c>
      <c r="C439" s="278"/>
      <c r="D439" s="1090">
        <v>0</v>
      </c>
      <c r="E439" s="1090" t="s">
        <v>2331</v>
      </c>
      <c r="F439" s="7" t="s">
        <v>722</v>
      </c>
      <c r="G439" s="8" t="s">
        <v>1629</v>
      </c>
      <c r="H439" s="16">
        <v>-462.03</v>
      </c>
      <c r="I439" s="16">
        <v>0</v>
      </c>
      <c r="J439" s="16">
        <v>0</v>
      </c>
      <c r="O439" s="65"/>
      <c r="P439" s="65"/>
      <c r="Q439" s="3" t="e">
        <f>VLOOKUP(P439,Data!$D$2:$E$144,2,FALSE)</f>
        <v>#N/A</v>
      </c>
    </row>
    <row r="440" spans="1:25" x14ac:dyDescent="0.2">
      <c r="B440" s="8" t="s">
        <v>1630</v>
      </c>
      <c r="D440" s="16"/>
      <c r="E440" s="56"/>
      <c r="F440" s="7" t="s">
        <v>723</v>
      </c>
      <c r="G440" s="8" t="s">
        <v>1630</v>
      </c>
      <c r="H440" s="16">
        <v>-34.47</v>
      </c>
      <c r="I440" s="16">
        <v>0</v>
      </c>
      <c r="J440" s="16">
        <v>0</v>
      </c>
      <c r="O440" s="65"/>
      <c r="P440" s="65"/>
      <c r="Q440" s="3" t="e">
        <f>VLOOKUP(P440,Data!$D$2:$E$144,2,FALSE)</f>
        <v>#N/A</v>
      </c>
    </row>
    <row r="441" spans="1:25" ht="25.5" x14ac:dyDescent="0.2">
      <c r="A441" s="1123" t="s">
        <v>2835</v>
      </c>
      <c r="B441" s="1125" t="s">
        <v>1631</v>
      </c>
      <c r="C441" s="1123" t="s">
        <v>2843</v>
      </c>
      <c r="D441" s="658">
        <v>0</v>
      </c>
      <c r="E441" s="1090" t="s">
        <v>2336</v>
      </c>
      <c r="F441" s="7" t="s">
        <v>724</v>
      </c>
      <c r="G441" s="8" t="s">
        <v>1631</v>
      </c>
      <c r="H441" s="16">
        <v>-71.23</v>
      </c>
      <c r="I441" s="16">
        <v>-160.29</v>
      </c>
      <c r="J441" s="16">
        <v>-189.66</v>
      </c>
      <c r="O441" s="65" t="s">
        <v>2378</v>
      </c>
      <c r="P441" s="65" t="s">
        <v>365</v>
      </c>
      <c r="Q441" s="3">
        <f>VLOOKUP(P441,Data!$D$2:$E$144,2,FALSE)</f>
        <v>33140000</v>
      </c>
    </row>
    <row r="442" spans="1:25" x14ac:dyDescent="0.2">
      <c r="B442" s="8" t="s">
        <v>1632</v>
      </c>
      <c r="D442" s="16"/>
      <c r="E442" s="56"/>
      <c r="F442" s="7" t="s">
        <v>725</v>
      </c>
      <c r="G442" s="8" t="s">
        <v>1632</v>
      </c>
      <c r="H442" s="16">
        <v>-2630.95</v>
      </c>
      <c r="I442" s="16">
        <v>-99.5</v>
      </c>
      <c r="J442" s="16">
        <v>0</v>
      </c>
      <c r="O442" s="65"/>
      <c r="P442" s="65"/>
      <c r="Q442" s="3" t="e">
        <f>VLOOKUP(P442,Data!$D$2:$E$144,2,FALSE)</f>
        <v>#N/A</v>
      </c>
    </row>
    <row r="443" spans="1:25" s="1446" customFormat="1" x14ac:dyDescent="0.2">
      <c r="B443" s="1445"/>
      <c r="D443" s="1449">
        <f>SUM(D444:D445)</f>
        <v>1158</v>
      </c>
      <c r="E443" s="1449"/>
      <c r="F443" s="1444" t="s">
        <v>726</v>
      </c>
      <c r="G443" s="1445" t="s">
        <v>1633</v>
      </c>
      <c r="H443" s="1449">
        <v>-597.21</v>
      </c>
      <c r="I443" s="1449">
        <v>-910.61</v>
      </c>
      <c r="J443" s="1449">
        <v>-1275.0999999999999</v>
      </c>
      <c r="Q443" s="1446" t="e">
        <f>VLOOKUP(P443,Data!$D$2:$E$144,2,FALSE)</f>
        <v>#N/A</v>
      </c>
      <c r="Y443" s="1448"/>
    </row>
    <row r="444" spans="1:25" s="1441" customFormat="1" ht="25.5" x14ac:dyDescent="0.2">
      <c r="A444" s="1450" t="s">
        <v>2832</v>
      </c>
      <c r="B444" s="1432" t="s">
        <v>2950</v>
      </c>
      <c r="C444" s="1450" t="s">
        <v>2948</v>
      </c>
      <c r="D444" s="1090">
        <v>1050</v>
      </c>
      <c r="E444" s="1090" t="s">
        <v>2336</v>
      </c>
      <c r="F444" s="1442" t="s">
        <v>726</v>
      </c>
      <c r="G444" s="1443" t="s">
        <v>1633</v>
      </c>
      <c r="H444" s="1090"/>
      <c r="I444" s="1090"/>
      <c r="J444" s="1090"/>
      <c r="O444" s="1441" t="s">
        <v>287</v>
      </c>
      <c r="P444" s="1441" t="s">
        <v>412</v>
      </c>
      <c r="Q444" s="1441">
        <f>VLOOKUP(P444,Data!$D$2:$E$144,2,FALSE)</f>
        <v>34300000</v>
      </c>
      <c r="Y444" s="1447"/>
    </row>
    <row r="445" spans="1:25" ht="25.5" x14ac:dyDescent="0.2">
      <c r="A445" s="1452" t="s">
        <v>2835</v>
      </c>
      <c r="B445" s="1432" t="s">
        <v>2951</v>
      </c>
      <c r="C445" s="1452" t="s">
        <v>2949</v>
      </c>
      <c r="D445" s="1090">
        <v>108</v>
      </c>
      <c r="E445" s="1090" t="s">
        <v>2336</v>
      </c>
      <c r="F445" s="7" t="s">
        <v>726</v>
      </c>
      <c r="G445" s="8" t="s">
        <v>1633</v>
      </c>
      <c r="H445" s="1090"/>
      <c r="I445" s="1090"/>
      <c r="J445" s="1090"/>
      <c r="O445" s="65"/>
      <c r="P445" s="1451" t="s">
        <v>412</v>
      </c>
      <c r="Q445" s="3">
        <f>VLOOKUP(P445,Data!$D$2:$E$144,2,FALSE)</f>
        <v>34300000</v>
      </c>
    </row>
    <row r="446" spans="1:25" ht="25.5" x14ac:dyDescent="0.2">
      <c r="A446" s="1253" t="s">
        <v>2835</v>
      </c>
      <c r="B446" s="1254" t="s">
        <v>1634</v>
      </c>
      <c r="C446" s="1253" t="s">
        <v>2892</v>
      </c>
      <c r="D446" s="1090">
        <v>0</v>
      </c>
      <c r="E446" s="1090" t="s">
        <v>2336</v>
      </c>
      <c r="F446" s="7" t="s">
        <v>727</v>
      </c>
      <c r="G446" s="8" t="s">
        <v>1634</v>
      </c>
      <c r="H446" s="16">
        <v>-11456.28</v>
      </c>
      <c r="I446" s="16">
        <v>-1002</v>
      </c>
      <c r="J446" s="16">
        <v>0</v>
      </c>
      <c r="O446" s="65" t="s">
        <v>287</v>
      </c>
      <c r="P446" s="65" t="s">
        <v>417</v>
      </c>
      <c r="Q446" s="3">
        <f>VLOOKUP(P446,Data!$D$2:$E$144,2,FALSE)</f>
        <v>43800000</v>
      </c>
    </row>
    <row r="447" spans="1:25" x14ac:dyDescent="0.2">
      <c r="B447" s="8" t="s">
        <v>1635</v>
      </c>
      <c r="D447" s="16"/>
      <c r="E447" s="56"/>
      <c r="F447" s="7" t="s">
        <v>728</v>
      </c>
      <c r="G447" s="8" t="s">
        <v>1635</v>
      </c>
      <c r="H447" s="16">
        <v>-3092.2</v>
      </c>
      <c r="I447" s="16">
        <v>-4607.9799999999996</v>
      </c>
      <c r="J447" s="16">
        <v>-4045.25</v>
      </c>
      <c r="O447" s="65"/>
      <c r="P447" s="65"/>
      <c r="Q447" s="3" t="e">
        <f>VLOOKUP(P447,Data!$D$2:$E$144,2,FALSE)</f>
        <v>#N/A</v>
      </c>
    </row>
    <row r="448" spans="1:25" x14ac:dyDescent="0.2">
      <c r="A448" s="1402" t="s">
        <v>2835</v>
      </c>
      <c r="B448" s="1403" t="s">
        <v>1636</v>
      </c>
      <c r="C448" s="1402" t="s">
        <v>2935</v>
      </c>
      <c r="D448" s="1090">
        <v>0</v>
      </c>
      <c r="E448" s="1090" t="s">
        <v>2336</v>
      </c>
      <c r="F448" s="7" t="s">
        <v>729</v>
      </c>
      <c r="G448" s="8" t="s">
        <v>1636</v>
      </c>
      <c r="H448" s="16">
        <v>-1284.5</v>
      </c>
      <c r="I448" s="16">
        <v>-1096.58</v>
      </c>
      <c r="J448" s="16">
        <v>0</v>
      </c>
      <c r="O448" s="65" t="s">
        <v>277</v>
      </c>
      <c r="P448" s="65" t="s">
        <v>321</v>
      </c>
      <c r="Q448" s="3">
        <f>VLOOKUP(P448,Data!$D$2:$E$144,2,FALSE)</f>
        <v>39310000</v>
      </c>
    </row>
    <row r="449" spans="1:25" x14ac:dyDescent="0.2">
      <c r="A449" s="757" t="s">
        <v>2372</v>
      </c>
      <c r="B449" s="759" t="s">
        <v>1637</v>
      </c>
      <c r="C449" s="757" t="s">
        <v>2701</v>
      </c>
      <c r="D449" s="758">
        <v>0</v>
      </c>
      <c r="E449" s="758" t="s">
        <v>2331</v>
      </c>
      <c r="F449" s="7" t="s">
        <v>730</v>
      </c>
      <c r="G449" s="8" t="s">
        <v>1637</v>
      </c>
      <c r="H449" s="16">
        <v>-4540</v>
      </c>
      <c r="I449" s="16">
        <v>0</v>
      </c>
      <c r="J449" s="16">
        <v>0</v>
      </c>
      <c r="O449" s="65"/>
      <c r="P449" s="65"/>
      <c r="Q449" s="3" t="e">
        <f>VLOOKUP(P449,Data!$D$2:$E$144,2,FALSE)</f>
        <v>#N/A</v>
      </c>
    </row>
    <row r="450" spans="1:25" x14ac:dyDescent="0.2">
      <c r="B450" s="8" t="s">
        <v>1638</v>
      </c>
      <c r="D450" s="16"/>
      <c r="E450" s="56"/>
      <c r="F450" s="7" t="s">
        <v>731</v>
      </c>
      <c r="G450" s="8" t="s">
        <v>1638</v>
      </c>
      <c r="H450" s="16">
        <v>-182</v>
      </c>
      <c r="I450" s="16">
        <v>-45.58</v>
      </c>
      <c r="J450" s="16">
        <v>-39.47</v>
      </c>
      <c r="O450" s="65"/>
      <c r="P450" s="65"/>
      <c r="Q450" s="3" t="e">
        <f>VLOOKUP(P450,Data!$D$2:$E$144,2,FALSE)</f>
        <v>#N/A</v>
      </c>
    </row>
    <row r="451" spans="1:25" x14ac:dyDescent="0.2">
      <c r="A451" s="761" t="s">
        <v>2372</v>
      </c>
      <c r="B451" s="763" t="s">
        <v>1639</v>
      </c>
      <c r="C451" s="761" t="s">
        <v>2702</v>
      </c>
      <c r="D451" s="762">
        <v>4200</v>
      </c>
      <c r="E451" s="762" t="s">
        <v>2336</v>
      </c>
      <c r="F451" s="7" t="s">
        <v>732</v>
      </c>
      <c r="G451" s="8" t="s">
        <v>1639</v>
      </c>
      <c r="H451" s="16">
        <v>-990</v>
      </c>
      <c r="I451" s="16">
        <v>-1020</v>
      </c>
      <c r="J451" s="16">
        <v>-4200</v>
      </c>
      <c r="O451" s="760" t="s">
        <v>276</v>
      </c>
      <c r="P451" s="760" t="s">
        <v>309</v>
      </c>
      <c r="Q451" s="3">
        <f>VLOOKUP(P451,Data!$D$2:$E$144,2,FALSE)</f>
        <v>80500000</v>
      </c>
    </row>
    <row r="452" spans="1:25" x14ac:dyDescent="0.2">
      <c r="A452" s="3" t="s">
        <v>2346</v>
      </c>
      <c r="B452" s="8" t="s">
        <v>1640</v>
      </c>
      <c r="C452" s="3" t="s">
        <v>2354</v>
      </c>
      <c r="D452" s="16">
        <v>0</v>
      </c>
      <c r="E452" s="56" t="s">
        <v>2331</v>
      </c>
      <c r="F452" s="7" t="s">
        <v>733</v>
      </c>
      <c r="G452" s="8" t="s">
        <v>1640</v>
      </c>
      <c r="H452" s="16">
        <v>-2822.15</v>
      </c>
      <c r="I452" s="16">
        <v>0</v>
      </c>
      <c r="J452" s="16">
        <v>0</v>
      </c>
      <c r="O452" s="65" t="s">
        <v>276</v>
      </c>
      <c r="P452" s="65" t="s">
        <v>309</v>
      </c>
      <c r="Q452" s="3">
        <f>VLOOKUP(P452,Data!$D$2:$E$144,2,FALSE)</f>
        <v>80500000</v>
      </c>
    </row>
    <row r="453" spans="1:25" x14ac:dyDescent="0.2">
      <c r="A453" s="764" t="s">
        <v>2372</v>
      </c>
      <c r="B453" s="766" t="s">
        <v>1641</v>
      </c>
      <c r="C453" s="764" t="s">
        <v>2703</v>
      </c>
      <c r="D453" s="765">
        <v>75</v>
      </c>
      <c r="E453" s="765" t="s">
        <v>2337</v>
      </c>
      <c r="F453" s="7" t="s">
        <v>734</v>
      </c>
      <c r="G453" s="8" t="s">
        <v>1641</v>
      </c>
      <c r="H453" s="16">
        <v>0</v>
      </c>
      <c r="I453" s="16">
        <v>-2000</v>
      </c>
      <c r="J453" s="16">
        <v>-75</v>
      </c>
      <c r="O453" s="65" t="s">
        <v>277</v>
      </c>
      <c r="P453" s="65" t="s">
        <v>322</v>
      </c>
      <c r="Q453" s="3">
        <f>VLOOKUP(P453,Data!$D$2:$E$144,2,FALSE)</f>
        <v>55520000</v>
      </c>
    </row>
    <row r="454" spans="1:25" ht="25.5" x14ac:dyDescent="0.2">
      <c r="A454" s="65" t="s">
        <v>2346</v>
      </c>
      <c r="B454" s="8" t="s">
        <v>1642</v>
      </c>
      <c r="C454" s="3" t="s">
        <v>2366</v>
      </c>
      <c r="D454" s="16">
        <v>0</v>
      </c>
      <c r="E454" s="56" t="s">
        <v>2336</v>
      </c>
      <c r="F454" s="7" t="s">
        <v>735</v>
      </c>
      <c r="G454" s="8" t="s">
        <v>1642</v>
      </c>
      <c r="H454" s="16">
        <v>0</v>
      </c>
      <c r="I454" s="16">
        <v>-640</v>
      </c>
      <c r="J454" s="16">
        <v>-650</v>
      </c>
      <c r="O454" s="65" t="s">
        <v>2378</v>
      </c>
      <c r="P454" s="65" t="s">
        <v>362</v>
      </c>
      <c r="Q454" s="3">
        <f>VLOOKUP(P454,Data!$D$2:$E$144,2,FALSE)</f>
        <v>85147000</v>
      </c>
    </row>
    <row r="455" spans="1:25" ht="25.5" x14ac:dyDescent="0.2">
      <c r="A455" s="261" t="s">
        <v>2485</v>
      </c>
      <c r="B455" s="263" t="s">
        <v>1643</v>
      </c>
      <c r="C455" s="261" t="s">
        <v>2486</v>
      </c>
      <c r="D455" s="262">
        <v>0</v>
      </c>
      <c r="E455" s="262" t="s">
        <v>2331</v>
      </c>
      <c r="F455" s="7" t="s">
        <v>736</v>
      </c>
      <c r="G455" s="8" t="s">
        <v>1643</v>
      </c>
      <c r="H455" s="16">
        <v>-150</v>
      </c>
      <c r="I455" s="16">
        <v>-160</v>
      </c>
      <c r="J455" s="16">
        <v>0</v>
      </c>
      <c r="O455" s="65" t="s">
        <v>284</v>
      </c>
      <c r="P455" s="65" t="s">
        <v>388</v>
      </c>
      <c r="Q455" s="3">
        <f>VLOOKUP(P455,Data!$D$2:$E$144,2,FALSE)</f>
        <v>22000000</v>
      </c>
    </row>
    <row r="456" spans="1:25" x14ac:dyDescent="0.2">
      <c r="A456" s="1539" t="s">
        <v>2835</v>
      </c>
      <c r="B456" s="1540" t="s">
        <v>1644</v>
      </c>
      <c r="C456" s="1539" t="s">
        <v>2982</v>
      </c>
      <c r="D456" s="1090">
        <v>2586</v>
      </c>
      <c r="E456" s="1090" t="s">
        <v>2336</v>
      </c>
      <c r="F456" s="7" t="s">
        <v>737</v>
      </c>
      <c r="G456" s="8" t="s">
        <v>1644</v>
      </c>
      <c r="H456" s="16">
        <v>-3578.5</v>
      </c>
      <c r="I456" s="16">
        <v>-1079</v>
      </c>
      <c r="J456" s="16">
        <v>-5832</v>
      </c>
      <c r="O456" s="65" t="s">
        <v>276</v>
      </c>
      <c r="P456" s="1538" t="s">
        <v>309</v>
      </c>
      <c r="Q456" s="3">
        <f>VLOOKUP(P456,Data!$D$2:$E$144,2,FALSE)</f>
        <v>80500000</v>
      </c>
    </row>
    <row r="457" spans="1:25" ht="25.5" x14ac:dyDescent="0.2">
      <c r="A457" s="768" t="s">
        <v>2372</v>
      </c>
      <c r="B457" s="770" t="s">
        <v>1645</v>
      </c>
      <c r="C457" s="768" t="s">
        <v>2704</v>
      </c>
      <c r="D457" s="769">
        <v>0</v>
      </c>
      <c r="E457" s="769" t="s">
        <v>2336</v>
      </c>
      <c r="F457" s="7" t="s">
        <v>738</v>
      </c>
      <c r="G457" s="8" t="s">
        <v>1645</v>
      </c>
      <c r="H457" s="16">
        <v>-3950</v>
      </c>
      <c r="I457" s="16">
        <v>-329.17</v>
      </c>
      <c r="J457" s="16">
        <v>0</v>
      </c>
      <c r="O457" s="65" t="s">
        <v>276</v>
      </c>
      <c r="P457" s="767" t="s">
        <v>309</v>
      </c>
      <c r="Q457" s="3">
        <f>VLOOKUP(P457,Data!$D$2:$E$144,2,FALSE)</f>
        <v>80500000</v>
      </c>
    </row>
    <row r="458" spans="1:25" x14ac:dyDescent="0.2">
      <c r="A458" s="3" t="s">
        <v>2345</v>
      </c>
      <c r="B458" s="8" t="s">
        <v>1646</v>
      </c>
      <c r="C458" s="14" t="s">
        <v>2450</v>
      </c>
      <c r="D458" s="185">
        <v>900</v>
      </c>
      <c r="E458" s="185" t="s">
        <v>2336</v>
      </c>
      <c r="F458" s="7" t="s">
        <v>739</v>
      </c>
      <c r="G458" s="8" t="s">
        <v>1646</v>
      </c>
      <c r="H458" s="16">
        <v>-29.68</v>
      </c>
      <c r="I458" s="16">
        <v>-412.31</v>
      </c>
      <c r="J458" s="16">
        <v>0</v>
      </c>
      <c r="O458" s="65" t="s">
        <v>427</v>
      </c>
      <c r="P458" s="65" t="s">
        <v>385</v>
      </c>
      <c r="Q458" s="3">
        <f>VLOOKUP(P458,Data!$D$2:$E$144,2,FALSE)</f>
        <v>32500000</v>
      </c>
    </row>
    <row r="459" spans="1:25" s="426" customFormat="1" x14ac:dyDescent="0.2">
      <c r="B459" s="256"/>
      <c r="D459" s="423">
        <f>SUM(D460:D461)</f>
        <v>2432.48</v>
      </c>
      <c r="E459" s="423"/>
      <c r="F459" s="255" t="s">
        <v>740</v>
      </c>
      <c r="G459" s="256" t="s">
        <v>1647</v>
      </c>
      <c r="H459" s="423">
        <v>-4016.72</v>
      </c>
      <c r="I459" s="423">
        <v>-1730.39</v>
      </c>
      <c r="J459" s="423">
        <v>-2432.48</v>
      </c>
      <c r="Q459" s="426" t="e">
        <f>VLOOKUP(P459,Data!$D$2:$E$144,2,FALSE)</f>
        <v>#N/A</v>
      </c>
      <c r="Y459" s="258"/>
    </row>
    <row r="460" spans="1:25" s="1054" customFormat="1" ht="25.5" x14ac:dyDescent="0.2">
      <c r="A460" s="1058" t="s">
        <v>2372</v>
      </c>
      <c r="B460" s="1021" t="s">
        <v>2809</v>
      </c>
      <c r="C460" s="1058" t="s">
        <v>2705</v>
      </c>
      <c r="D460" s="1059">
        <v>2120.48</v>
      </c>
      <c r="E460" s="1059" t="s">
        <v>2336</v>
      </c>
      <c r="F460" s="1055" t="s">
        <v>740</v>
      </c>
      <c r="G460" s="1056" t="s">
        <v>1647</v>
      </c>
      <c r="H460" s="1090"/>
      <c r="I460" s="1090"/>
      <c r="J460" s="1090"/>
      <c r="O460" s="1054" t="s">
        <v>287</v>
      </c>
      <c r="P460" s="1054" t="s">
        <v>417</v>
      </c>
      <c r="Q460" s="1054">
        <f>VLOOKUP(P460,Data!$D$2:$E$144,2,FALSE)</f>
        <v>43800000</v>
      </c>
      <c r="Y460" s="1057"/>
    </row>
    <row r="461" spans="1:25" ht="25.5" x14ac:dyDescent="0.2">
      <c r="A461" s="771" t="s">
        <v>2372</v>
      </c>
      <c r="B461" s="1021" t="s">
        <v>2810</v>
      </c>
      <c r="C461" s="1065" t="s">
        <v>2808</v>
      </c>
      <c r="D461" s="890">
        <v>312</v>
      </c>
      <c r="E461" s="598" t="s">
        <v>2336</v>
      </c>
      <c r="F461" s="7" t="s">
        <v>740</v>
      </c>
      <c r="G461" s="8" t="s">
        <v>1647</v>
      </c>
      <c r="H461" s="1090"/>
      <c r="I461" s="1090"/>
      <c r="J461" s="1090"/>
      <c r="O461" s="65" t="s">
        <v>287</v>
      </c>
      <c r="P461" s="65" t="s">
        <v>417</v>
      </c>
      <c r="Q461" s="3">
        <f>VLOOKUP(P461,Data!$D$2:$E$144,2,FALSE)</f>
        <v>43800000</v>
      </c>
    </row>
    <row r="462" spans="1:25" ht="25.5" x14ac:dyDescent="0.2">
      <c r="A462" s="1261" t="s">
        <v>2832</v>
      </c>
      <c r="B462" s="1262" t="s">
        <v>1648</v>
      </c>
      <c r="C462" s="1261" t="s">
        <v>2896</v>
      </c>
      <c r="D462" s="1090"/>
      <c r="E462" s="1090" t="s">
        <v>2337</v>
      </c>
      <c r="F462" s="7" t="s">
        <v>741</v>
      </c>
      <c r="G462" s="8" t="s">
        <v>1648</v>
      </c>
      <c r="H462" s="16">
        <v>0</v>
      </c>
      <c r="I462" s="16">
        <v>-102.5</v>
      </c>
      <c r="J462" s="16">
        <v>0</v>
      </c>
      <c r="O462" s="65" t="s">
        <v>287</v>
      </c>
      <c r="P462" s="65" t="s">
        <v>412</v>
      </c>
      <c r="Q462" s="3">
        <f>VLOOKUP(P462,Data!$D$2:$E$144,2,FALSE)</f>
        <v>34300000</v>
      </c>
    </row>
    <row r="463" spans="1:25" x14ac:dyDescent="0.2">
      <c r="A463" s="3" t="s">
        <v>2345</v>
      </c>
      <c r="B463" s="8" t="s">
        <v>1649</v>
      </c>
      <c r="C463" s="14" t="s">
        <v>2451</v>
      </c>
      <c r="D463" s="194">
        <v>228</v>
      </c>
      <c r="E463" s="56"/>
      <c r="F463" s="7" t="s">
        <v>742</v>
      </c>
      <c r="G463" s="8" t="s">
        <v>1649</v>
      </c>
      <c r="H463" s="16">
        <v>-314.06</v>
      </c>
      <c r="I463" s="16">
        <v>-329.27</v>
      </c>
      <c r="J463" s="16">
        <v>-228</v>
      </c>
      <c r="O463" s="65" t="s">
        <v>427</v>
      </c>
      <c r="P463" s="65" t="s">
        <v>381</v>
      </c>
      <c r="Q463" s="3">
        <f>VLOOKUP(P463,Data!$D$2:$E$144,2,FALSE)</f>
        <v>48900000</v>
      </c>
    </row>
    <row r="464" spans="1:25" x14ac:dyDescent="0.2">
      <c r="B464" s="8" t="s">
        <v>1650</v>
      </c>
      <c r="D464" s="16"/>
      <c r="E464" s="56"/>
      <c r="F464" s="7" t="s">
        <v>743</v>
      </c>
      <c r="G464" s="8" t="s">
        <v>1650</v>
      </c>
      <c r="H464" s="16">
        <v>-1868.78</v>
      </c>
      <c r="I464" s="16">
        <v>-613.16999999999996</v>
      </c>
      <c r="J464" s="16">
        <v>-230.2</v>
      </c>
      <c r="O464" s="65"/>
      <c r="P464" s="65"/>
      <c r="Q464" s="3" t="e">
        <f>VLOOKUP(P464,Data!$D$2:$E$144,2,FALSE)</f>
        <v>#N/A</v>
      </c>
    </row>
    <row r="465" spans="1:25" x14ac:dyDescent="0.2">
      <c r="B465" s="8" t="s">
        <v>1651</v>
      </c>
      <c r="D465" s="16"/>
      <c r="E465" s="56"/>
      <c r="F465" s="7" t="s">
        <v>744</v>
      </c>
      <c r="G465" s="8" t="s">
        <v>1651</v>
      </c>
      <c r="H465" s="16">
        <v>-230</v>
      </c>
      <c r="I465" s="16">
        <v>0</v>
      </c>
      <c r="J465" s="16">
        <v>0</v>
      </c>
      <c r="O465" s="65"/>
      <c r="P465" s="65"/>
      <c r="Q465" s="3" t="e">
        <f>VLOOKUP(P465,Data!$D$2:$E$144,2,FALSE)</f>
        <v>#N/A</v>
      </c>
    </row>
    <row r="466" spans="1:25" ht="25.5" x14ac:dyDescent="0.2">
      <c r="A466" s="1535" t="s">
        <v>2832</v>
      </c>
      <c r="B466" s="1536" t="s">
        <v>1652</v>
      </c>
      <c r="C466" s="1535" t="s">
        <v>2978</v>
      </c>
      <c r="D466" s="1090">
        <v>590</v>
      </c>
      <c r="E466" s="1090" t="s">
        <v>2336</v>
      </c>
      <c r="F466" s="7" t="s">
        <v>745</v>
      </c>
      <c r="G466" s="8" t="s">
        <v>1652</v>
      </c>
      <c r="H466" s="16">
        <v>-1304.8</v>
      </c>
      <c r="I466" s="16">
        <v>-840</v>
      </c>
      <c r="J466" s="16">
        <v>-589.6</v>
      </c>
      <c r="O466" s="65" t="s">
        <v>287</v>
      </c>
      <c r="P466" s="65" t="s">
        <v>412</v>
      </c>
      <c r="Q466" s="3">
        <f>VLOOKUP(P466,Data!$D$2:$E$144,2,FALSE)</f>
        <v>34300000</v>
      </c>
    </row>
    <row r="467" spans="1:25" x14ac:dyDescent="0.2">
      <c r="A467" s="65" t="s">
        <v>2346</v>
      </c>
      <c r="B467" s="8" t="s">
        <v>1653</v>
      </c>
      <c r="C467" s="3" t="s">
        <v>2347</v>
      </c>
      <c r="D467" s="16">
        <v>505</v>
      </c>
      <c r="E467" s="56" t="s">
        <v>2336</v>
      </c>
      <c r="F467" s="7" t="s">
        <v>746</v>
      </c>
      <c r="G467" s="8" t="s">
        <v>1653</v>
      </c>
      <c r="H467" s="16">
        <v>-2926</v>
      </c>
      <c r="I467" s="16">
        <v>0</v>
      </c>
      <c r="J467" s="16">
        <v>-505.6</v>
      </c>
      <c r="O467" s="65" t="s">
        <v>276</v>
      </c>
      <c r="P467" s="65" t="s">
        <v>309</v>
      </c>
      <c r="Q467" s="3">
        <f>VLOOKUP(P467,Data!$D$2:$E$144,2,FALSE)</f>
        <v>80500000</v>
      </c>
    </row>
    <row r="468" spans="1:25" x14ac:dyDescent="0.2">
      <c r="B468" s="8" t="s">
        <v>1654</v>
      </c>
      <c r="D468" s="16"/>
      <c r="E468" s="56"/>
      <c r="F468" s="7" t="s">
        <v>747</v>
      </c>
      <c r="G468" s="8" t="s">
        <v>1654</v>
      </c>
      <c r="H468" s="16">
        <v>-29.17</v>
      </c>
      <c r="I468" s="16">
        <v>0</v>
      </c>
      <c r="J468" s="16">
        <v>0</v>
      </c>
      <c r="O468" s="65"/>
      <c r="P468" s="65"/>
      <c r="Q468" s="3" t="e">
        <f>VLOOKUP(P468,Data!$D$2:$E$144,2,FALSE)</f>
        <v>#N/A</v>
      </c>
    </row>
    <row r="469" spans="1:25" ht="25.5" x14ac:dyDescent="0.2">
      <c r="A469" s="772" t="s">
        <v>2372</v>
      </c>
      <c r="B469" s="774" t="s">
        <v>1655</v>
      </c>
      <c r="C469" s="772" t="s">
        <v>2706</v>
      </c>
      <c r="D469" s="773">
        <v>678.33</v>
      </c>
      <c r="E469" s="773" t="s">
        <v>2336</v>
      </c>
      <c r="F469" s="7" t="s">
        <v>748</v>
      </c>
      <c r="G469" s="8" t="s">
        <v>1655</v>
      </c>
      <c r="H469" s="16">
        <v>-779.42</v>
      </c>
      <c r="I469" s="16">
        <v>0</v>
      </c>
      <c r="J469" s="16">
        <v>-678.33</v>
      </c>
      <c r="O469" s="65" t="s">
        <v>277</v>
      </c>
      <c r="P469" s="65" t="s">
        <v>322</v>
      </c>
      <c r="Q469" s="3">
        <f>VLOOKUP(P469,Data!$D$2:$E$144,2,FALSE)</f>
        <v>55520000</v>
      </c>
    </row>
    <row r="470" spans="1:25" x14ac:dyDescent="0.2">
      <c r="A470" s="1876" t="s">
        <v>2835</v>
      </c>
      <c r="B470" s="1878" t="s">
        <v>1656</v>
      </c>
      <c r="C470" s="1876" t="s">
        <v>3101</v>
      </c>
      <c r="D470" s="1090">
        <v>303</v>
      </c>
      <c r="E470" s="1090" t="s">
        <v>2337</v>
      </c>
      <c r="F470" s="7" t="s">
        <v>749</v>
      </c>
      <c r="G470" s="8" t="s">
        <v>1656</v>
      </c>
      <c r="H470" s="16">
        <v>-12.65</v>
      </c>
      <c r="I470" s="16">
        <v>-622.71</v>
      </c>
      <c r="J470" s="16">
        <v>-303</v>
      </c>
      <c r="O470" s="65" t="s">
        <v>280</v>
      </c>
      <c r="P470" s="65" t="s">
        <v>350</v>
      </c>
      <c r="Q470" s="3">
        <f>VLOOKUP(P470,Data!$D$2:$E$144,2,FALSE)</f>
        <v>31500000</v>
      </c>
    </row>
    <row r="471" spans="1:25" x14ac:dyDescent="0.2">
      <c r="B471" s="8" t="s">
        <v>1657</v>
      </c>
      <c r="D471" s="16"/>
      <c r="E471" s="56"/>
      <c r="F471" s="7" t="s">
        <v>750</v>
      </c>
      <c r="G471" s="8" t="s">
        <v>1657</v>
      </c>
      <c r="H471" s="16">
        <v>-7729.89</v>
      </c>
      <c r="I471" s="16">
        <v>-102346.46</v>
      </c>
      <c r="J471" s="16">
        <v>-8876.66</v>
      </c>
      <c r="O471" s="65"/>
      <c r="P471" s="65"/>
      <c r="Q471" s="3" t="e">
        <f>VLOOKUP(P471,Data!$D$2:$E$144,2,FALSE)</f>
        <v>#N/A</v>
      </c>
    </row>
    <row r="472" spans="1:25" s="1286" customFormat="1" x14ac:dyDescent="0.2">
      <c r="B472" s="1285"/>
      <c r="D472" s="1289">
        <f>SUM(D473:D474)</f>
        <v>4036</v>
      </c>
      <c r="E472" s="1289"/>
      <c r="F472" s="1284" t="s">
        <v>751</v>
      </c>
      <c r="G472" s="1285" t="s">
        <v>1658</v>
      </c>
      <c r="H472" s="1289">
        <v>-2267.6999999999998</v>
      </c>
      <c r="I472" s="1289">
        <v>-1930</v>
      </c>
      <c r="J472" s="1289">
        <v>-4150.05</v>
      </c>
      <c r="Q472" s="1286" t="e">
        <f>VLOOKUP(P472,Data!$D$2:$E$144,2,FALSE)</f>
        <v>#N/A</v>
      </c>
      <c r="Y472" s="1288"/>
    </row>
    <row r="473" spans="1:25" s="1281" customFormat="1" ht="25.5" x14ac:dyDescent="0.2">
      <c r="A473" s="1290" t="s">
        <v>2372</v>
      </c>
      <c r="B473" s="2265" t="s">
        <v>3246</v>
      </c>
      <c r="C473" s="1290" t="s">
        <v>2707</v>
      </c>
      <c r="D473" s="1090">
        <v>0</v>
      </c>
      <c r="E473" s="1090" t="s">
        <v>2337</v>
      </c>
      <c r="F473" s="1282" t="s">
        <v>751</v>
      </c>
      <c r="G473" s="1283" t="s">
        <v>1658</v>
      </c>
      <c r="H473" s="1090"/>
      <c r="I473" s="1090"/>
      <c r="J473" s="1090"/>
      <c r="O473" s="1281" t="s">
        <v>2378</v>
      </c>
      <c r="P473" s="1281" t="s">
        <v>365</v>
      </c>
      <c r="Q473" s="1281">
        <f>VLOOKUP(P473,Data!$D$2:$E$144,2,FALSE)</f>
        <v>33140000</v>
      </c>
      <c r="Y473" s="1287"/>
    </row>
    <row r="474" spans="1:25" ht="25.5" x14ac:dyDescent="0.2">
      <c r="A474" s="1095" t="s">
        <v>2835</v>
      </c>
      <c r="B474" s="1096" t="s">
        <v>3247</v>
      </c>
      <c r="C474" s="1095" t="s">
        <v>2905</v>
      </c>
      <c r="D474" s="424">
        <v>4036</v>
      </c>
      <c r="E474" s="424" t="s">
        <v>2337</v>
      </c>
      <c r="F474" s="7" t="s">
        <v>751</v>
      </c>
      <c r="G474" s="8" t="s">
        <v>1658</v>
      </c>
      <c r="H474" s="1090"/>
      <c r="I474" s="1090"/>
      <c r="J474" s="1090"/>
      <c r="O474" s="65" t="s">
        <v>2378</v>
      </c>
      <c r="P474" s="65" t="s">
        <v>365</v>
      </c>
      <c r="Q474" s="3">
        <f>VLOOKUP(P474,Data!$D$2:$E$144,2,FALSE)</f>
        <v>33140000</v>
      </c>
    </row>
    <row r="475" spans="1:25" x14ac:dyDescent="0.2">
      <c r="A475" s="1637" t="s">
        <v>2835</v>
      </c>
      <c r="B475" s="1638" t="s">
        <v>1659</v>
      </c>
      <c r="C475" s="1637" t="s">
        <v>3021</v>
      </c>
      <c r="D475" s="1090">
        <v>165</v>
      </c>
      <c r="E475" s="1090" t="s">
        <v>2336</v>
      </c>
      <c r="F475" s="7" t="s">
        <v>752</v>
      </c>
      <c r="G475" s="8" t="s">
        <v>1659</v>
      </c>
      <c r="H475" s="16">
        <v>0</v>
      </c>
      <c r="I475" s="16">
        <v>-310</v>
      </c>
      <c r="J475" s="16">
        <v>-220</v>
      </c>
      <c r="O475" s="1636" t="s">
        <v>2503</v>
      </c>
      <c r="P475" s="1636" t="s">
        <v>395</v>
      </c>
      <c r="Q475" s="3">
        <f>VLOOKUP(P475,Data!$D$2:$E$144,2,FALSE)</f>
        <v>35110000</v>
      </c>
    </row>
    <row r="476" spans="1:25" s="1415" customFormat="1" x14ac:dyDescent="0.2">
      <c r="B476" s="1414"/>
      <c r="C476" s="68"/>
      <c r="D476" s="1417">
        <f>SUM(D477:D478)</f>
        <v>94525</v>
      </c>
      <c r="E476" s="1417"/>
      <c r="F476" s="1413" t="s">
        <v>753</v>
      </c>
      <c r="G476" s="1414" t="s">
        <v>1660</v>
      </c>
      <c r="H476" s="1417">
        <v>-67565.86</v>
      </c>
      <c r="I476" s="1417">
        <v>-79801.11</v>
      </c>
      <c r="J476" s="1417">
        <v>-93571.8</v>
      </c>
      <c r="Q476" s="1415" t="e">
        <f>VLOOKUP(P476,Data!$D$2:$E$144,2,FALSE)</f>
        <v>#N/A</v>
      </c>
      <c r="Y476" s="1416"/>
    </row>
    <row r="477" spans="1:25" s="1418" customFormat="1" x14ac:dyDescent="0.2">
      <c r="A477" s="1418" t="s">
        <v>2372</v>
      </c>
      <c r="B477" s="1432" t="s">
        <v>2940</v>
      </c>
      <c r="C477" s="14" t="s">
        <v>2708</v>
      </c>
      <c r="D477" s="1090">
        <v>5100</v>
      </c>
      <c r="E477" s="1090" t="s">
        <v>2336</v>
      </c>
      <c r="F477" s="1419" t="s">
        <v>753</v>
      </c>
      <c r="G477" s="1420" t="s">
        <v>1660</v>
      </c>
      <c r="H477" s="1090"/>
      <c r="I477" s="1090"/>
      <c r="J477" s="1090"/>
      <c r="O477" s="1412" t="s">
        <v>276</v>
      </c>
      <c r="P477" s="1412" t="s">
        <v>309</v>
      </c>
      <c r="Q477" s="1412">
        <f>VLOOKUP(P477,Data!$D$2:$E$144,2,FALSE)</f>
        <v>80500000</v>
      </c>
      <c r="Y477" s="1421"/>
    </row>
    <row r="478" spans="1:25" s="1418" customFormat="1" x14ac:dyDescent="0.2">
      <c r="A478" s="1431" t="s">
        <v>2835</v>
      </c>
      <c r="B478" s="1432" t="s">
        <v>2942</v>
      </c>
      <c r="C478" s="14" t="s">
        <v>2941</v>
      </c>
      <c r="D478" s="1090">
        <v>89425</v>
      </c>
      <c r="E478" s="1090" t="s">
        <v>2336</v>
      </c>
      <c r="F478" s="1419" t="s">
        <v>753</v>
      </c>
      <c r="G478" s="1420" t="s">
        <v>1660</v>
      </c>
      <c r="H478" s="1090"/>
      <c r="I478" s="1090"/>
      <c r="J478" s="1090"/>
      <c r="O478" s="1412" t="s">
        <v>2503</v>
      </c>
      <c r="P478" s="1412" t="s">
        <v>395</v>
      </c>
      <c r="Q478" s="1412">
        <f>VLOOKUP(P478,Data!$D$2:$E$144,2,FALSE)</f>
        <v>35110000</v>
      </c>
      <c r="Y478" s="1421"/>
    </row>
    <row r="479" spans="1:25" x14ac:dyDescent="0.2">
      <c r="A479" s="3" t="s">
        <v>2346</v>
      </c>
      <c r="B479" s="8" t="s">
        <v>1661</v>
      </c>
      <c r="C479" s="3" t="s">
        <v>2347</v>
      </c>
      <c r="D479" s="16"/>
      <c r="E479" s="56"/>
      <c r="F479" s="7" t="s">
        <v>754</v>
      </c>
      <c r="G479" s="8" t="s">
        <v>1661</v>
      </c>
      <c r="H479" s="16">
        <v>-10956.8</v>
      </c>
      <c r="I479" s="16">
        <v>0</v>
      </c>
      <c r="J479" s="16">
        <v>0</v>
      </c>
      <c r="O479" s="65" t="s">
        <v>276</v>
      </c>
      <c r="P479" s="65" t="s">
        <v>309</v>
      </c>
      <c r="Q479" s="3">
        <f>VLOOKUP(P479,Data!$D$2:$E$144,2,FALSE)</f>
        <v>80500000</v>
      </c>
    </row>
    <row r="480" spans="1:25" x14ac:dyDescent="0.2">
      <c r="A480" s="2210" t="s">
        <v>2835</v>
      </c>
      <c r="B480" s="2211" t="s">
        <v>1662</v>
      </c>
      <c r="C480" s="2210" t="s">
        <v>3206</v>
      </c>
      <c r="D480" s="1090">
        <v>230</v>
      </c>
      <c r="E480" s="1090" t="s">
        <v>2336</v>
      </c>
      <c r="F480" s="7" t="s">
        <v>755</v>
      </c>
      <c r="G480" s="8" t="s">
        <v>1662</v>
      </c>
      <c r="H480" s="16">
        <v>0</v>
      </c>
      <c r="I480" s="16">
        <v>0</v>
      </c>
      <c r="J480" s="16">
        <v>-230</v>
      </c>
      <c r="O480" s="65" t="s">
        <v>277</v>
      </c>
      <c r="P480" s="65" t="s">
        <v>324</v>
      </c>
      <c r="Q480" s="3">
        <f>VLOOKUP(P480,Data!$D$2:$E$144,2,FALSE)</f>
        <v>15000000</v>
      </c>
    </row>
    <row r="481" spans="1:17" ht="25.5" x14ac:dyDescent="0.2">
      <c r="A481" s="542" t="s">
        <v>2443</v>
      </c>
      <c r="B481" s="544" t="s">
        <v>1663</v>
      </c>
      <c r="C481" s="542" t="s">
        <v>2602</v>
      </c>
      <c r="D481" s="543">
        <v>0</v>
      </c>
      <c r="E481" s="543" t="s">
        <v>2331</v>
      </c>
      <c r="F481" s="7" t="s">
        <v>756</v>
      </c>
      <c r="G481" s="8" t="s">
        <v>1663</v>
      </c>
      <c r="H481" s="16">
        <v>-12341.19</v>
      </c>
      <c r="I481" s="16">
        <v>-12341.19</v>
      </c>
      <c r="J481" s="16">
        <v>0</v>
      </c>
      <c r="O481" s="65" t="s">
        <v>287</v>
      </c>
      <c r="P481" s="65" t="s">
        <v>409</v>
      </c>
      <c r="Q481" s="3">
        <f>VLOOKUP(P481,Data!$D$2:$E$144,2,FALSE)</f>
        <v>60170000</v>
      </c>
    </row>
    <row r="482" spans="1:17" x14ac:dyDescent="0.2">
      <c r="A482" s="1644" t="s">
        <v>2835</v>
      </c>
      <c r="B482" s="1645" t="s">
        <v>1664</v>
      </c>
      <c r="C482" s="1644" t="s">
        <v>3024</v>
      </c>
      <c r="D482" s="1090">
        <v>527</v>
      </c>
      <c r="E482" s="1090" t="s">
        <v>2336</v>
      </c>
      <c r="F482" s="7" t="s">
        <v>757</v>
      </c>
      <c r="G482" s="8" t="s">
        <v>1664</v>
      </c>
      <c r="H482" s="16">
        <v>-289.06</v>
      </c>
      <c r="I482" s="16">
        <v>-182.85</v>
      </c>
      <c r="J482" s="16">
        <v>-527.5</v>
      </c>
      <c r="O482" s="65" t="s">
        <v>2503</v>
      </c>
      <c r="P482" s="1643" t="s">
        <v>395</v>
      </c>
      <c r="Q482" s="3">
        <f>VLOOKUP(P482,Data!$D$2:$E$144,2,FALSE)</f>
        <v>35110000</v>
      </c>
    </row>
    <row r="483" spans="1:17" x14ac:dyDescent="0.2">
      <c r="B483" s="8" t="s">
        <v>1665</v>
      </c>
      <c r="D483" s="16"/>
      <c r="E483" s="56"/>
      <c r="F483" s="7" t="s">
        <v>758</v>
      </c>
      <c r="G483" s="8" t="s">
        <v>1665</v>
      </c>
      <c r="H483" s="16">
        <v>-54</v>
      </c>
      <c r="I483" s="16">
        <v>-315.5</v>
      </c>
      <c r="J483" s="16">
        <v>-631</v>
      </c>
      <c r="O483" s="65"/>
      <c r="P483" s="65"/>
      <c r="Q483" s="3" t="e">
        <f>VLOOKUP(P483,Data!$D$2:$E$144,2,FALSE)</f>
        <v>#N/A</v>
      </c>
    </row>
    <row r="484" spans="1:17" x14ac:dyDescent="0.2">
      <c r="B484" s="8" t="s">
        <v>1666</v>
      </c>
      <c r="D484" s="16"/>
      <c r="E484" s="56"/>
      <c r="F484" s="7" t="s">
        <v>759</v>
      </c>
      <c r="G484" s="8" t="s">
        <v>1666</v>
      </c>
      <c r="H484" s="16">
        <v>-2255.8000000000002</v>
      </c>
      <c r="I484" s="16">
        <v>0</v>
      </c>
      <c r="J484" s="16">
        <v>-4973.59</v>
      </c>
      <c r="O484" s="65"/>
      <c r="P484" s="65"/>
      <c r="Q484" s="3" t="e">
        <f>VLOOKUP(P484,Data!$D$2:$E$144,2,FALSE)</f>
        <v>#N/A</v>
      </c>
    </row>
    <row r="485" spans="1:17" x14ac:dyDescent="0.2">
      <c r="A485" s="2076" t="s">
        <v>2835</v>
      </c>
      <c r="B485" s="2077" t="s">
        <v>1667</v>
      </c>
      <c r="C485" s="2076" t="s">
        <v>3165</v>
      </c>
      <c r="D485" s="1090">
        <v>2672</v>
      </c>
      <c r="E485" s="1090" t="s">
        <v>2336</v>
      </c>
      <c r="F485" s="7" t="s">
        <v>760</v>
      </c>
      <c r="G485" s="8" t="s">
        <v>1667</v>
      </c>
      <c r="H485" s="16">
        <v>0</v>
      </c>
      <c r="I485" s="16">
        <v>-3467.46</v>
      </c>
      <c r="J485" s="16">
        <v>-3365.86</v>
      </c>
      <c r="O485" s="65" t="s">
        <v>2379</v>
      </c>
      <c r="P485" s="65" t="s">
        <v>346</v>
      </c>
      <c r="Q485" s="3">
        <f>VLOOKUP(P485,Data!$D$2:$E$144,2,FALSE)</f>
        <v>31521320</v>
      </c>
    </row>
    <row r="486" spans="1:17" ht="15" x14ac:dyDescent="0.25">
      <c r="A486" s="1897" t="s">
        <v>2832</v>
      </c>
      <c r="B486" s="1898" t="s">
        <v>1668</v>
      </c>
      <c r="C486" s="278"/>
      <c r="D486" s="1090">
        <v>0</v>
      </c>
      <c r="E486" s="1090" t="s">
        <v>2331</v>
      </c>
      <c r="F486" s="7" t="s">
        <v>761</v>
      </c>
      <c r="G486" s="8" t="s">
        <v>1668</v>
      </c>
      <c r="H486" s="16">
        <v>-513.30999999999995</v>
      </c>
      <c r="I486" s="16">
        <v>0</v>
      </c>
      <c r="J486" s="16">
        <v>0</v>
      </c>
      <c r="O486" s="65"/>
      <c r="P486" s="65"/>
      <c r="Q486" s="3" t="e">
        <f>VLOOKUP(P486,Data!$D$2:$E$144,2,FALSE)</f>
        <v>#N/A</v>
      </c>
    </row>
    <row r="487" spans="1:17" ht="25.5" x14ac:dyDescent="0.2">
      <c r="A487" s="546" t="s">
        <v>2443</v>
      </c>
      <c r="B487" s="548" t="s">
        <v>1669</v>
      </c>
      <c r="C487" s="546" t="s">
        <v>2602</v>
      </c>
      <c r="D487" s="547">
        <v>0</v>
      </c>
      <c r="E487" s="547" t="s">
        <v>2331</v>
      </c>
      <c r="F487" s="7" t="s">
        <v>762</v>
      </c>
      <c r="G487" s="8" t="s">
        <v>1669</v>
      </c>
      <c r="H487" s="16">
        <v>-11736.24</v>
      </c>
      <c r="I487" s="16">
        <v>0</v>
      </c>
      <c r="J487" s="16">
        <v>0</v>
      </c>
      <c r="O487" s="545" t="s">
        <v>287</v>
      </c>
      <c r="P487" s="545" t="s">
        <v>409</v>
      </c>
      <c r="Q487" s="3">
        <f>VLOOKUP(P487,Data!$D$2:$E$144,2,FALSE)</f>
        <v>60170000</v>
      </c>
    </row>
    <row r="488" spans="1:17" ht="25.5" x14ac:dyDescent="0.2">
      <c r="A488" s="2008" t="s">
        <v>2835</v>
      </c>
      <c r="B488" s="2009" t="s">
        <v>1670</v>
      </c>
      <c r="C488" s="2008" t="s">
        <v>3144</v>
      </c>
      <c r="D488" s="1090">
        <v>0</v>
      </c>
      <c r="E488" s="1090" t="s">
        <v>2336</v>
      </c>
      <c r="F488" s="7" t="s">
        <v>763</v>
      </c>
      <c r="G488" s="8" t="s">
        <v>1670</v>
      </c>
      <c r="H488" s="16">
        <v>0</v>
      </c>
      <c r="I488" s="16">
        <v>-415</v>
      </c>
      <c r="J488" s="16">
        <v>0</v>
      </c>
      <c r="O488" s="65" t="s">
        <v>2757</v>
      </c>
      <c r="P488" s="65" t="s">
        <v>331</v>
      </c>
      <c r="Q488" s="3">
        <f>VLOOKUP(P488,Data!$D$2:$E$144,2,FALSE)</f>
        <v>90710000</v>
      </c>
    </row>
    <row r="489" spans="1:17" x14ac:dyDescent="0.2">
      <c r="B489" s="8" t="s">
        <v>1671</v>
      </c>
      <c r="D489" s="16"/>
      <c r="E489" s="56"/>
      <c r="F489" s="7" t="s">
        <v>764</v>
      </c>
      <c r="G489" s="8" t="s">
        <v>1671</v>
      </c>
      <c r="H489" s="16">
        <v>-498</v>
      </c>
      <c r="I489" s="16">
        <v>0</v>
      </c>
      <c r="J489" s="16">
        <v>0</v>
      </c>
      <c r="O489" s="65"/>
      <c r="P489" s="65"/>
      <c r="Q489" s="3" t="e">
        <f>VLOOKUP(P489,Data!$D$2:$E$144,2,FALSE)</f>
        <v>#N/A</v>
      </c>
    </row>
    <row r="490" spans="1:17" x14ac:dyDescent="0.2">
      <c r="B490" s="8" t="s">
        <v>1672</v>
      </c>
      <c r="D490" s="16"/>
      <c r="E490" s="56"/>
      <c r="F490" s="7" t="s">
        <v>765</v>
      </c>
      <c r="G490" s="8" t="s">
        <v>1672</v>
      </c>
      <c r="H490" s="16">
        <v>0</v>
      </c>
      <c r="I490" s="16">
        <v>-1201.25</v>
      </c>
      <c r="J490" s="16">
        <v>-1697.25</v>
      </c>
      <c r="O490" s="65"/>
      <c r="P490" s="65"/>
      <c r="Q490" s="3" t="e">
        <f>VLOOKUP(P490,Data!$D$2:$E$144,2,FALSE)</f>
        <v>#N/A</v>
      </c>
    </row>
    <row r="491" spans="1:17" x14ac:dyDescent="0.2">
      <c r="A491" s="2271" t="s">
        <v>2835</v>
      </c>
      <c r="B491" s="2272" t="s">
        <v>1673</v>
      </c>
      <c r="C491" s="2271" t="s">
        <v>3222</v>
      </c>
      <c r="D491" s="1090">
        <v>2790</v>
      </c>
      <c r="E491" s="1090" t="s">
        <v>2336</v>
      </c>
      <c r="F491" s="7" t="s">
        <v>766</v>
      </c>
      <c r="G491" s="8" t="s">
        <v>1673</v>
      </c>
      <c r="H491" s="16">
        <v>-361.72</v>
      </c>
      <c r="I491" s="16">
        <v>0</v>
      </c>
      <c r="J491" s="16">
        <v>-17684</v>
      </c>
      <c r="O491" s="2270" t="s">
        <v>2503</v>
      </c>
      <c r="P491" s="2270" t="s">
        <v>395</v>
      </c>
      <c r="Q491" s="3">
        <f>VLOOKUP(P491,Data!$D$2:$E$144,2,FALSE)</f>
        <v>35110000</v>
      </c>
    </row>
    <row r="492" spans="1:17" x14ac:dyDescent="0.2">
      <c r="A492" s="1500" t="s">
        <v>2835</v>
      </c>
      <c r="B492" s="1501" t="s">
        <v>1674</v>
      </c>
      <c r="C492" s="1500" t="s">
        <v>2968</v>
      </c>
      <c r="D492" s="1090">
        <v>0</v>
      </c>
      <c r="E492" s="1090" t="s">
        <v>2331</v>
      </c>
      <c r="F492" s="7" t="s">
        <v>767</v>
      </c>
      <c r="G492" s="8" t="s">
        <v>1674</v>
      </c>
      <c r="H492" s="16">
        <v>-1496.52</v>
      </c>
      <c r="I492" s="16">
        <v>-176</v>
      </c>
      <c r="J492" s="16">
        <v>0</v>
      </c>
      <c r="O492" s="65"/>
      <c r="P492" s="65"/>
      <c r="Q492" s="3" t="e">
        <f>VLOOKUP(P492,Data!$D$2:$E$144,2,FALSE)</f>
        <v>#N/A</v>
      </c>
    </row>
    <row r="493" spans="1:17" ht="25.5" x14ac:dyDescent="0.2">
      <c r="A493" s="1292" t="s">
        <v>2832</v>
      </c>
      <c r="B493" s="1293" t="s">
        <v>1675</v>
      </c>
      <c r="C493" s="1292" t="s">
        <v>2902</v>
      </c>
      <c r="D493" s="1090">
        <v>1285</v>
      </c>
      <c r="E493" s="1090" t="s">
        <v>2336</v>
      </c>
      <c r="F493" s="7" t="s">
        <v>768</v>
      </c>
      <c r="G493" s="8" t="s">
        <v>1675</v>
      </c>
      <c r="H493" s="16">
        <v>0</v>
      </c>
      <c r="I493" s="16">
        <v>-1755</v>
      </c>
      <c r="J493" s="16">
        <v>-1285</v>
      </c>
      <c r="O493" s="65" t="s">
        <v>287</v>
      </c>
      <c r="P493" s="65" t="s">
        <v>413</v>
      </c>
      <c r="Q493" s="3">
        <f>VLOOKUP(P493,Data!$D$2:$E$144,2,FALSE)</f>
        <v>50110000</v>
      </c>
    </row>
    <row r="494" spans="1:17" x14ac:dyDescent="0.2">
      <c r="B494" s="8" t="s">
        <v>1676</v>
      </c>
      <c r="D494" s="16"/>
      <c r="E494" s="56"/>
      <c r="F494" s="7" t="s">
        <v>769</v>
      </c>
      <c r="G494" s="8" t="s">
        <v>1676</v>
      </c>
      <c r="H494" s="16">
        <v>-350</v>
      </c>
      <c r="I494" s="16">
        <v>-85.3</v>
      </c>
      <c r="J494" s="16">
        <v>-532.25</v>
      </c>
      <c r="O494" s="65"/>
      <c r="P494" s="65"/>
      <c r="Q494" s="3" t="e">
        <f>VLOOKUP(P494,Data!$D$2:$E$144,2,FALSE)</f>
        <v>#N/A</v>
      </c>
    </row>
    <row r="495" spans="1:17" ht="25.5" x14ac:dyDescent="0.2">
      <c r="A495" s="546" t="s">
        <v>2443</v>
      </c>
      <c r="B495" s="8" t="s">
        <v>1677</v>
      </c>
      <c r="C495" s="546" t="s">
        <v>2602</v>
      </c>
      <c r="D495" s="547">
        <v>0</v>
      </c>
      <c r="E495" s="547" t="s">
        <v>2331</v>
      </c>
      <c r="F495" s="7" t="s">
        <v>770</v>
      </c>
      <c r="G495" s="8" t="s">
        <v>1677</v>
      </c>
      <c r="H495" s="16">
        <v>-36360</v>
      </c>
      <c r="I495" s="16">
        <v>-8700</v>
      </c>
      <c r="J495" s="16">
        <v>0</v>
      </c>
      <c r="O495" s="545" t="s">
        <v>287</v>
      </c>
      <c r="P495" s="545" t="s">
        <v>409</v>
      </c>
      <c r="Q495" s="3">
        <f>VLOOKUP(P495,Data!$D$2:$E$144,2,FALSE)</f>
        <v>60170000</v>
      </c>
    </row>
    <row r="496" spans="1:17" ht="25.5" x14ac:dyDescent="0.2">
      <c r="A496" s="1721" t="s">
        <v>2832</v>
      </c>
      <c r="B496" s="1722" t="s">
        <v>1678</v>
      </c>
      <c r="C496" s="14" t="s">
        <v>3051</v>
      </c>
      <c r="D496" s="1090">
        <v>303178.71999999997</v>
      </c>
      <c r="E496" s="1090" t="s">
        <v>2336</v>
      </c>
      <c r="F496" s="7" t="s">
        <v>771</v>
      </c>
      <c r="G496" s="8" t="s">
        <v>1678</v>
      </c>
      <c r="H496" s="16">
        <v>-24776.76</v>
      </c>
      <c r="I496" s="16">
        <v>-374177.95</v>
      </c>
      <c r="J496" s="16">
        <v>-303178.69</v>
      </c>
      <c r="O496" s="65" t="s">
        <v>287</v>
      </c>
      <c r="P496" s="65" t="s">
        <v>410</v>
      </c>
      <c r="Q496" s="3">
        <f>VLOOKUP(P496,Data!$D$2:$E$144,2,FALSE)</f>
        <v>34100000</v>
      </c>
    </row>
    <row r="497" spans="1:25" ht="25.5" x14ac:dyDescent="0.2">
      <c r="A497" s="1887" t="s">
        <v>2835</v>
      </c>
      <c r="B497" s="1888" t="s">
        <v>1679</v>
      </c>
      <c r="C497" s="14" t="s">
        <v>3107</v>
      </c>
      <c r="D497" s="1090">
        <v>0</v>
      </c>
      <c r="E497" s="1090" t="s">
        <v>2336</v>
      </c>
      <c r="F497" s="7" t="s">
        <v>772</v>
      </c>
      <c r="G497" s="8" t="s">
        <v>1679</v>
      </c>
      <c r="H497" s="16">
        <v>-1320</v>
      </c>
      <c r="I497" s="16">
        <v>0</v>
      </c>
      <c r="J497" s="16">
        <v>0</v>
      </c>
      <c r="O497" s="65" t="s">
        <v>2378</v>
      </c>
      <c r="P497" s="65" t="s">
        <v>364</v>
      </c>
      <c r="Q497" s="3">
        <f>VLOOKUP(P497,Data!$D$2:$E$144,2,FALSE)</f>
        <v>37420000</v>
      </c>
    </row>
    <row r="498" spans="1:25" x14ac:dyDescent="0.2">
      <c r="B498" s="8" t="s">
        <v>1680</v>
      </c>
      <c r="D498" s="16"/>
      <c r="E498" s="56"/>
      <c r="F498" s="7" t="s">
        <v>773</v>
      </c>
      <c r="G498" s="8" t="s">
        <v>1680</v>
      </c>
      <c r="H498" s="16">
        <v>-1130</v>
      </c>
      <c r="I498" s="16">
        <v>-2090</v>
      </c>
      <c r="J498" s="16">
        <v>-1185</v>
      </c>
      <c r="O498" s="65"/>
      <c r="P498" s="65"/>
      <c r="Q498" s="3" t="e">
        <f>VLOOKUP(P498,Data!$D$2:$E$144,2,FALSE)</f>
        <v>#N/A</v>
      </c>
    </row>
    <row r="499" spans="1:25" x14ac:dyDescent="0.2">
      <c r="B499" s="8" t="s">
        <v>1681</v>
      </c>
      <c r="D499" s="16"/>
      <c r="E499" s="56"/>
      <c r="F499" s="7" t="s">
        <v>774</v>
      </c>
      <c r="G499" s="8" t="s">
        <v>1681</v>
      </c>
      <c r="H499" s="16">
        <v>-184.95</v>
      </c>
      <c r="I499" s="16">
        <v>-304.20999999999998</v>
      </c>
      <c r="J499" s="16">
        <v>-172.12</v>
      </c>
      <c r="O499" s="65"/>
      <c r="P499" s="65"/>
      <c r="Q499" s="3" t="e">
        <f>VLOOKUP(P499,Data!$D$2:$E$144,2,FALSE)</f>
        <v>#N/A</v>
      </c>
    </row>
    <row r="500" spans="1:25" x14ac:dyDescent="0.2">
      <c r="A500" s="65" t="s">
        <v>2346</v>
      </c>
      <c r="B500" s="8" t="s">
        <v>1682</v>
      </c>
      <c r="C500" s="3" t="s">
        <v>2371</v>
      </c>
      <c r="D500" s="16">
        <v>0</v>
      </c>
      <c r="E500" s="56"/>
      <c r="F500" s="7" t="s">
        <v>775</v>
      </c>
      <c r="G500" s="8" t="s">
        <v>1682</v>
      </c>
      <c r="H500" s="16">
        <v>-3085</v>
      </c>
      <c r="I500" s="16">
        <v>-5140</v>
      </c>
      <c r="J500" s="16">
        <v>-3733.4</v>
      </c>
      <c r="O500" s="65" t="s">
        <v>276</v>
      </c>
      <c r="P500" s="65" t="s">
        <v>318</v>
      </c>
      <c r="Q500" s="3">
        <f>VLOOKUP(P500,Data!$D$2:$E$144,2,FALSE)</f>
        <v>79600000</v>
      </c>
    </row>
    <row r="501" spans="1:25" x14ac:dyDescent="0.2">
      <c r="A501" s="1917" t="s">
        <v>2832</v>
      </c>
      <c r="B501" s="1918" t="s">
        <v>1683</v>
      </c>
      <c r="C501" s="1917" t="s">
        <v>3114</v>
      </c>
      <c r="D501" s="1090">
        <v>86</v>
      </c>
      <c r="E501" s="1090" t="s">
        <v>2336</v>
      </c>
      <c r="F501" s="7" t="s">
        <v>776</v>
      </c>
      <c r="G501" s="8" t="s">
        <v>1683</v>
      </c>
      <c r="H501" s="16">
        <v>0</v>
      </c>
      <c r="I501" s="16">
        <v>-258.62</v>
      </c>
      <c r="J501" s="16">
        <v>-86.3</v>
      </c>
      <c r="O501" s="65" t="s">
        <v>2503</v>
      </c>
      <c r="P501" s="65" t="s">
        <v>395</v>
      </c>
      <c r="Q501" s="3">
        <f>VLOOKUP(P501,Data!$D$2:$E$144,2,FALSE)</f>
        <v>35110000</v>
      </c>
    </row>
    <row r="502" spans="1:25" ht="15" x14ac:dyDescent="0.25">
      <c r="A502" s="2273" t="s">
        <v>2832</v>
      </c>
      <c r="B502" s="2274" t="s">
        <v>1684</v>
      </c>
      <c r="C502" s="278"/>
      <c r="D502" s="1090">
        <v>0</v>
      </c>
      <c r="E502" s="1090" t="s">
        <v>2331</v>
      </c>
      <c r="F502" s="7" t="s">
        <v>777</v>
      </c>
      <c r="G502" s="8" t="s">
        <v>1684</v>
      </c>
      <c r="H502" s="16">
        <v>0</v>
      </c>
      <c r="I502" s="16">
        <v>-184</v>
      </c>
      <c r="J502" s="16">
        <v>0</v>
      </c>
      <c r="O502" s="65"/>
      <c r="P502" s="65"/>
      <c r="Q502" s="3" t="e">
        <f>VLOOKUP(P502,Data!$D$2:$E$144,2,FALSE)</f>
        <v>#N/A</v>
      </c>
    </row>
    <row r="503" spans="1:25" x14ac:dyDescent="0.2">
      <c r="A503" s="3" t="s">
        <v>2485</v>
      </c>
      <c r="B503" s="8" t="s">
        <v>1685</v>
      </c>
      <c r="C503" s="3" t="s">
        <v>2487</v>
      </c>
      <c r="D503" s="16"/>
      <c r="E503" s="56" t="s">
        <v>2336</v>
      </c>
      <c r="F503" s="7" t="s">
        <v>778</v>
      </c>
      <c r="G503" s="8" t="s">
        <v>1685</v>
      </c>
      <c r="H503" s="16">
        <v>0</v>
      </c>
      <c r="I503" s="16">
        <v>-1273.8800000000001</v>
      </c>
      <c r="J503" s="16">
        <v>-5290.36</v>
      </c>
      <c r="O503" s="65" t="s">
        <v>427</v>
      </c>
      <c r="P503" s="65" t="s">
        <v>370</v>
      </c>
      <c r="Q503" s="3">
        <f>VLOOKUP(P503,Data!$D$2:$E$144,2,FALSE)</f>
        <v>30200000</v>
      </c>
    </row>
    <row r="504" spans="1:25" x14ac:dyDescent="0.2">
      <c r="B504" s="8" t="s">
        <v>1686</v>
      </c>
      <c r="D504" s="16"/>
      <c r="E504" s="56"/>
      <c r="F504" s="7" t="s">
        <v>779</v>
      </c>
      <c r="G504" s="8" t="s">
        <v>1686</v>
      </c>
      <c r="H504" s="16">
        <v>0</v>
      </c>
      <c r="I504" s="16">
        <v>0</v>
      </c>
      <c r="J504" s="16">
        <v>-18648.52</v>
      </c>
      <c r="O504" s="65"/>
      <c r="P504" s="65"/>
      <c r="Q504" s="3" t="e">
        <f>VLOOKUP(P504,Data!$D$2:$E$144,2,FALSE)</f>
        <v>#N/A</v>
      </c>
    </row>
    <row r="505" spans="1:25" x14ac:dyDescent="0.2">
      <c r="A505" s="779" t="s">
        <v>2372</v>
      </c>
      <c r="B505" s="781" t="s">
        <v>1687</v>
      </c>
      <c r="C505" s="779" t="s">
        <v>2709</v>
      </c>
      <c r="D505" s="780">
        <v>0</v>
      </c>
      <c r="E505" s="780" t="s">
        <v>2337</v>
      </c>
      <c r="F505" s="7" t="s">
        <v>780</v>
      </c>
      <c r="G505" s="8" t="s">
        <v>1687</v>
      </c>
      <c r="H505" s="16">
        <v>-2395</v>
      </c>
      <c r="I505" s="16">
        <v>-2395</v>
      </c>
      <c r="J505" s="16">
        <v>0</v>
      </c>
      <c r="O505" s="775" t="s">
        <v>276</v>
      </c>
      <c r="P505" s="775" t="s">
        <v>309</v>
      </c>
      <c r="Q505" s="3">
        <f>VLOOKUP(P505,Data!$D$2:$E$144,2,FALSE)</f>
        <v>80500000</v>
      </c>
    </row>
    <row r="506" spans="1:25" x14ac:dyDescent="0.2">
      <c r="B506" s="8" t="s">
        <v>1688</v>
      </c>
      <c r="D506" s="16" t="s">
        <v>320</v>
      </c>
      <c r="E506" s="56"/>
      <c r="F506" s="7" t="s">
        <v>781</v>
      </c>
      <c r="G506" s="8" t="s">
        <v>1688</v>
      </c>
      <c r="H506" s="16">
        <v>-51.6</v>
      </c>
      <c r="I506" s="16">
        <v>-51.6</v>
      </c>
      <c r="J506" s="16">
        <v>-34.4</v>
      </c>
      <c r="O506" s="65"/>
      <c r="P506" s="65"/>
      <c r="Q506" s="3" t="e">
        <f>VLOOKUP(P506,Data!$D$2:$E$144,2,FALSE)</f>
        <v>#N/A</v>
      </c>
    </row>
    <row r="507" spans="1:25" x14ac:dyDescent="0.2">
      <c r="A507" s="2056" t="s">
        <v>2832</v>
      </c>
      <c r="B507" s="8" t="s">
        <v>1689</v>
      </c>
      <c r="D507" s="16">
        <v>0</v>
      </c>
      <c r="E507" s="56"/>
      <c r="F507" s="7" t="s">
        <v>782</v>
      </c>
      <c r="G507" s="8" t="s">
        <v>1689</v>
      </c>
      <c r="H507" s="16">
        <v>-156.69</v>
      </c>
      <c r="I507" s="16">
        <v>0</v>
      </c>
      <c r="J507" s="16">
        <v>0</v>
      </c>
      <c r="O507" s="65"/>
      <c r="P507" s="65"/>
      <c r="Q507" s="3" t="e">
        <f>VLOOKUP(P507,Data!$D$2:$E$144,2,FALSE)</f>
        <v>#N/A</v>
      </c>
    </row>
    <row r="508" spans="1:25" ht="25.5" x14ac:dyDescent="0.2">
      <c r="A508" s="1107" t="s">
        <v>2832</v>
      </c>
      <c r="B508" s="1108" t="s">
        <v>1690</v>
      </c>
      <c r="C508" s="1107" t="s">
        <v>2838</v>
      </c>
      <c r="D508" s="1090">
        <v>259</v>
      </c>
      <c r="E508" s="1090" t="s">
        <v>2336</v>
      </c>
      <c r="F508" s="7" t="s">
        <v>783</v>
      </c>
      <c r="G508" s="8" t="s">
        <v>1690</v>
      </c>
      <c r="H508" s="16">
        <v>-160</v>
      </c>
      <c r="I508" s="16">
        <v>-334.09</v>
      </c>
      <c r="J508" s="16">
        <v>-258.85000000000002</v>
      </c>
      <c r="O508" s="65" t="s">
        <v>287</v>
      </c>
      <c r="P508" s="65" t="s">
        <v>417</v>
      </c>
      <c r="Q508" s="3">
        <f>VLOOKUP(P508,Data!$D$2:$E$144,2,FALSE)</f>
        <v>43800000</v>
      </c>
    </row>
    <row r="509" spans="1:25" ht="25.5" x14ac:dyDescent="0.2">
      <c r="A509" s="3" t="s">
        <v>55</v>
      </c>
      <c r="B509" s="8" t="s">
        <v>1691</v>
      </c>
      <c r="C509" s="58" t="s">
        <v>2333</v>
      </c>
      <c r="D509" s="59">
        <v>14999</v>
      </c>
      <c r="E509" s="59" t="s">
        <v>2336</v>
      </c>
      <c r="F509" s="7" t="s">
        <v>784</v>
      </c>
      <c r="G509" s="8" t="s">
        <v>1691</v>
      </c>
      <c r="H509" s="16">
        <v>-14999</v>
      </c>
      <c r="I509" s="16">
        <v>0</v>
      </c>
      <c r="J509" s="16">
        <v>-14999</v>
      </c>
      <c r="O509" s="65" t="s">
        <v>427</v>
      </c>
      <c r="P509" s="65" t="s">
        <v>380</v>
      </c>
      <c r="Q509" s="3">
        <f>VLOOKUP(P509,Data!$D$2:$E$144,2,FALSE)</f>
        <v>48100000</v>
      </c>
    </row>
    <row r="510" spans="1:25" s="426" customFormat="1" x14ac:dyDescent="0.2">
      <c r="B510" s="256"/>
      <c r="D510" s="423">
        <f>SUM(D511:D512)</f>
        <v>1928.52</v>
      </c>
      <c r="E510" s="423"/>
      <c r="F510" s="255" t="s">
        <v>785</v>
      </c>
      <c r="G510" s="256" t="s">
        <v>1692</v>
      </c>
      <c r="H510" s="423">
        <v>-1079.2</v>
      </c>
      <c r="I510" s="423">
        <v>-1602.76</v>
      </c>
      <c r="J510" s="423">
        <v>-1331.14</v>
      </c>
      <c r="Q510" s="426" t="e">
        <f>VLOOKUP(P510,Data!$D$2:$E$144,2,FALSE)</f>
        <v>#N/A</v>
      </c>
      <c r="Y510" s="258"/>
    </row>
    <row r="511" spans="1:25" s="775" customFormat="1" ht="25.5" x14ac:dyDescent="0.2">
      <c r="A511" s="779" t="s">
        <v>2524</v>
      </c>
      <c r="B511" s="756" t="s">
        <v>2711</v>
      </c>
      <c r="C511" s="779" t="s">
        <v>2528</v>
      </c>
      <c r="D511" s="780">
        <v>1331</v>
      </c>
      <c r="E511" s="780" t="s">
        <v>2336</v>
      </c>
      <c r="F511" s="776" t="s">
        <v>785</v>
      </c>
      <c r="G511" s="777" t="s">
        <v>1692</v>
      </c>
      <c r="H511" s="1090"/>
      <c r="I511" s="1090"/>
      <c r="J511" s="1090"/>
      <c r="O511" s="775" t="s">
        <v>276</v>
      </c>
      <c r="P511" s="775" t="s">
        <v>309</v>
      </c>
      <c r="Q511" s="775">
        <f>VLOOKUP(P511,Data!$D$2:$E$144,2,FALSE)</f>
        <v>80500000</v>
      </c>
      <c r="Y511" s="778"/>
    </row>
    <row r="512" spans="1:25" ht="25.5" x14ac:dyDescent="0.2">
      <c r="A512" s="783" t="s">
        <v>2372</v>
      </c>
      <c r="B512" s="756" t="s">
        <v>2712</v>
      </c>
      <c r="C512" s="783" t="s">
        <v>2710</v>
      </c>
      <c r="D512" s="784">
        <v>597.52</v>
      </c>
      <c r="E512" s="784" t="s">
        <v>2336</v>
      </c>
      <c r="F512" s="7" t="s">
        <v>785</v>
      </c>
      <c r="G512" s="8" t="s">
        <v>1692</v>
      </c>
      <c r="H512" s="1090"/>
      <c r="I512" s="1090"/>
      <c r="J512" s="1090"/>
      <c r="O512" s="65" t="s">
        <v>276</v>
      </c>
      <c r="P512" s="65" t="s">
        <v>309</v>
      </c>
      <c r="Q512" s="3">
        <f>VLOOKUP(P512,Data!$D$2:$E$144,2,FALSE)</f>
        <v>80500000</v>
      </c>
    </row>
    <row r="513" spans="1:25" s="40" customFormat="1" ht="25.5" x14ac:dyDescent="0.2">
      <c r="A513" s="1269" t="s">
        <v>2835</v>
      </c>
      <c r="B513" s="1270" t="s">
        <v>1693</v>
      </c>
      <c r="C513" s="14" t="s">
        <v>2900</v>
      </c>
      <c r="D513" s="1090">
        <v>73497</v>
      </c>
      <c r="E513" s="1090" t="s">
        <v>2336</v>
      </c>
      <c r="F513" s="44" t="s">
        <v>786</v>
      </c>
      <c r="G513" s="41" t="s">
        <v>1693</v>
      </c>
      <c r="H513" s="43">
        <v>-206701.39</v>
      </c>
      <c r="I513" s="43">
        <v>-42870.01</v>
      </c>
      <c r="J513" s="43">
        <v>-49644.43</v>
      </c>
      <c r="O513" s="65" t="s">
        <v>2379</v>
      </c>
      <c r="P513" s="65" t="s">
        <v>343</v>
      </c>
      <c r="Q513" s="153">
        <f>VLOOKUP(P513,Data!$D$2:$E$144,2,FALSE)</f>
        <v>18100000</v>
      </c>
      <c r="Y513" s="45"/>
    </row>
    <row r="514" spans="1:25" s="426" customFormat="1" x14ac:dyDescent="0.2">
      <c r="B514" s="256"/>
      <c r="D514" s="423">
        <f>SUM(D515:D516)</f>
        <v>837</v>
      </c>
      <c r="E514" s="423"/>
      <c r="F514" s="255" t="s">
        <v>787</v>
      </c>
      <c r="G514" s="256" t="s">
        <v>1694</v>
      </c>
      <c r="H514" s="423">
        <v>-739.6</v>
      </c>
      <c r="I514" s="423">
        <v>-509</v>
      </c>
      <c r="J514" s="423">
        <v>-1158</v>
      </c>
      <c r="Q514" s="426" t="e">
        <f>VLOOKUP(P514,Data!$D$2:$E$144,2,FALSE)</f>
        <v>#N/A</v>
      </c>
      <c r="Y514" s="258"/>
    </row>
    <row r="515" spans="1:25" s="453" customFormat="1" ht="25.5" x14ac:dyDescent="0.2">
      <c r="A515" s="457" t="s">
        <v>2524</v>
      </c>
      <c r="B515" s="756" t="s">
        <v>2577</v>
      </c>
      <c r="C515" s="457" t="s">
        <v>2548</v>
      </c>
      <c r="D515" s="458">
        <v>779</v>
      </c>
      <c r="E515" s="458" t="s">
        <v>2336</v>
      </c>
      <c r="F515" s="454" t="s">
        <v>787</v>
      </c>
      <c r="G515" s="455" t="s">
        <v>1694</v>
      </c>
      <c r="H515" s="1090"/>
      <c r="I515" s="1090"/>
      <c r="J515" s="1090"/>
      <c r="O515" s="453" t="s">
        <v>284</v>
      </c>
      <c r="P515" s="453" t="s">
        <v>388</v>
      </c>
      <c r="Q515" s="453">
        <f>VLOOKUP(P515,Data!$D$2:$E$144,2,FALSE)</f>
        <v>22000000</v>
      </c>
      <c r="Y515" s="456"/>
    </row>
    <row r="516" spans="1:25" ht="25.5" x14ac:dyDescent="0.2">
      <c r="A516" s="463" t="s">
        <v>2564</v>
      </c>
      <c r="B516" s="756" t="s">
        <v>2578</v>
      </c>
      <c r="C516" s="463" t="s">
        <v>2576</v>
      </c>
      <c r="D516" s="464">
        <v>58</v>
      </c>
      <c r="E516" s="349" t="s">
        <v>2336</v>
      </c>
      <c r="F516" s="7" t="s">
        <v>787</v>
      </c>
      <c r="G516" s="8" t="s">
        <v>1694</v>
      </c>
      <c r="H516" s="1090"/>
      <c r="I516" s="1090"/>
      <c r="J516" s="1090"/>
      <c r="O516" s="65" t="s">
        <v>284</v>
      </c>
      <c r="P516" s="65" t="s">
        <v>388</v>
      </c>
      <c r="Q516" s="153">
        <f>VLOOKUP(P516,Data!$D$2:$E$144,2,FALSE)</f>
        <v>22000000</v>
      </c>
    </row>
    <row r="517" spans="1:25" ht="25.5" x14ac:dyDescent="0.2">
      <c r="A517" s="1739" t="s">
        <v>2832</v>
      </c>
      <c r="B517" s="1740" t="s">
        <v>1695</v>
      </c>
      <c r="C517" s="1739" t="s">
        <v>3025</v>
      </c>
      <c r="D517" s="1090">
        <v>0</v>
      </c>
      <c r="E517" s="1090" t="s">
        <v>2336</v>
      </c>
      <c r="F517" s="7" t="s">
        <v>788</v>
      </c>
      <c r="G517" s="8" t="s">
        <v>1695</v>
      </c>
      <c r="H517" s="16">
        <v>0</v>
      </c>
      <c r="I517" s="16">
        <v>-336.99</v>
      </c>
      <c r="J517" s="16">
        <v>0</v>
      </c>
      <c r="O517" s="65" t="s">
        <v>287</v>
      </c>
      <c r="P517" s="65" t="s">
        <v>412</v>
      </c>
      <c r="Q517" s="153">
        <f>VLOOKUP(P517,Data!$D$2:$E$144,2,FALSE)</f>
        <v>34300000</v>
      </c>
    </row>
    <row r="518" spans="1:25" s="189" customFormat="1" x14ac:dyDescent="0.2">
      <c r="B518" s="188"/>
      <c r="C518" s="68"/>
      <c r="D518" s="191">
        <f>SUM(D519:D522)</f>
        <v>28658</v>
      </c>
      <c r="E518" s="191"/>
      <c r="F518" s="187" t="s">
        <v>789</v>
      </c>
      <c r="G518" s="188" t="s">
        <v>1696</v>
      </c>
      <c r="H518" s="191">
        <v>-20889.68</v>
      </c>
      <c r="I518" s="191">
        <v>-20187.77</v>
      </c>
      <c r="J518" s="191">
        <v>-21919.3</v>
      </c>
      <c r="Q518" s="189" t="e">
        <f>VLOOKUP(P518,Data!$D$2:$E$144,2,FALSE)</f>
        <v>#N/A</v>
      </c>
      <c r="Y518" s="190"/>
    </row>
    <row r="519" spans="1:25" s="192" customFormat="1" x14ac:dyDescent="0.2">
      <c r="A519" s="192" t="s">
        <v>2345</v>
      </c>
      <c r="B519" s="179" t="s">
        <v>2452</v>
      </c>
      <c r="C519" s="132" t="s">
        <v>2455</v>
      </c>
      <c r="D519" s="168">
        <v>11475</v>
      </c>
      <c r="E519" s="168" t="s">
        <v>2336</v>
      </c>
      <c r="F519" s="195" t="s">
        <v>789</v>
      </c>
      <c r="G519" s="193" t="s">
        <v>1696</v>
      </c>
      <c r="H519" s="1090"/>
      <c r="I519" s="1090"/>
      <c r="J519" s="1090"/>
      <c r="O519" s="186" t="s">
        <v>427</v>
      </c>
      <c r="P519" s="186" t="s">
        <v>380</v>
      </c>
      <c r="Q519" s="186">
        <f>VLOOKUP(P519,Data!$D$2:$E$144,2,FALSE)</f>
        <v>48100000</v>
      </c>
      <c r="Y519" s="196"/>
    </row>
    <row r="520" spans="1:25" s="192" customFormat="1" x14ac:dyDescent="0.2">
      <c r="A520" s="192" t="s">
        <v>2345</v>
      </c>
      <c r="B520" s="179" t="s">
        <v>2453</v>
      </c>
      <c r="C520" s="132" t="s">
        <v>2456</v>
      </c>
      <c r="D520" s="168">
        <v>12000</v>
      </c>
      <c r="E520" s="168" t="s">
        <v>2336</v>
      </c>
      <c r="F520" s="195" t="s">
        <v>789</v>
      </c>
      <c r="G520" s="193" t="s">
        <v>1696</v>
      </c>
      <c r="H520" s="1090"/>
      <c r="I520" s="1090"/>
      <c r="J520" s="1090"/>
      <c r="O520" s="197" t="s">
        <v>427</v>
      </c>
      <c r="P520" s="197" t="s">
        <v>380</v>
      </c>
      <c r="Q520" s="186">
        <f>VLOOKUP(P520,Data!$D$2:$E$144,2,FALSE)</f>
        <v>48100000</v>
      </c>
      <c r="Y520" s="196"/>
    </row>
    <row r="521" spans="1:25" s="192" customFormat="1" x14ac:dyDescent="0.2">
      <c r="A521" s="192" t="s">
        <v>2345</v>
      </c>
      <c r="B521" s="179" t="s">
        <v>2454</v>
      </c>
      <c r="C521" s="132" t="s">
        <v>2457</v>
      </c>
      <c r="D521" s="168">
        <v>5183</v>
      </c>
      <c r="E521" s="168" t="s">
        <v>2336</v>
      </c>
      <c r="F521" s="195" t="s">
        <v>789</v>
      </c>
      <c r="G521" s="193" t="s">
        <v>1696</v>
      </c>
      <c r="H521" s="1090"/>
      <c r="I521" s="1090"/>
      <c r="J521" s="1090"/>
      <c r="O521" s="197" t="s">
        <v>427</v>
      </c>
      <c r="P521" s="197" t="s">
        <v>380</v>
      </c>
      <c r="Q521" s="186">
        <f>VLOOKUP(P521,Data!$D$2:$E$144,2,FALSE)</f>
        <v>48100000</v>
      </c>
      <c r="Y521" s="196"/>
    </row>
    <row r="522" spans="1:25" s="783" customFormat="1" x14ac:dyDescent="0.2">
      <c r="A522" s="788" t="s">
        <v>2372</v>
      </c>
      <c r="B522" s="756" t="s">
        <v>2714</v>
      </c>
      <c r="C522" s="14" t="s">
        <v>2713</v>
      </c>
      <c r="D522" s="789">
        <v>0</v>
      </c>
      <c r="E522" s="789" t="s">
        <v>2337</v>
      </c>
      <c r="F522" s="785" t="s">
        <v>789</v>
      </c>
      <c r="G522" s="786" t="s">
        <v>1696</v>
      </c>
      <c r="H522" s="1090"/>
      <c r="I522" s="1090"/>
      <c r="J522" s="1090"/>
      <c r="O522" s="782" t="s">
        <v>276</v>
      </c>
      <c r="P522" s="782" t="s">
        <v>309</v>
      </c>
      <c r="Q522" s="782">
        <f>VLOOKUP(P522,Data!$D$2:$E$144,2,FALSE)</f>
        <v>80500000</v>
      </c>
      <c r="Y522" s="787"/>
    </row>
    <row r="523" spans="1:25" s="1311" customFormat="1" x14ac:dyDescent="0.2">
      <c r="A523" s="1315" t="s">
        <v>2832</v>
      </c>
      <c r="B523" s="1305" t="s">
        <v>2913</v>
      </c>
      <c r="C523" s="14" t="s">
        <v>2912</v>
      </c>
      <c r="D523" s="1090">
        <v>0</v>
      </c>
      <c r="E523" s="1090" t="s">
        <v>2336</v>
      </c>
      <c r="F523" s="1312" t="s">
        <v>789</v>
      </c>
      <c r="G523" s="1313" t="s">
        <v>1696</v>
      </c>
      <c r="H523" s="1090"/>
      <c r="I523" s="1090"/>
      <c r="J523" s="1090"/>
      <c r="O523" s="1310" t="s">
        <v>280</v>
      </c>
      <c r="P523" s="1310" t="s">
        <v>350</v>
      </c>
      <c r="Q523" s="1310">
        <f>VLOOKUP(P523,Data!$D$2:$E$144,2,FALSE)</f>
        <v>31500000</v>
      </c>
      <c r="Y523" s="1314"/>
    </row>
    <row r="524" spans="1:25" x14ac:dyDescent="0.2">
      <c r="B524" s="8" t="s">
        <v>1697</v>
      </c>
      <c r="D524" s="16"/>
      <c r="E524" s="56"/>
      <c r="F524" s="7" t="s">
        <v>790</v>
      </c>
      <c r="G524" s="8" t="s">
        <v>1697</v>
      </c>
      <c r="H524" s="16">
        <v>-572.4</v>
      </c>
      <c r="I524" s="16">
        <v>0</v>
      </c>
      <c r="J524" s="16">
        <v>0</v>
      </c>
      <c r="O524" s="197"/>
      <c r="P524" s="65"/>
      <c r="Q524" s="153" t="e">
        <f>VLOOKUP(P524,Data!$D$2:$E$144,2,FALSE)</f>
        <v>#N/A</v>
      </c>
    </row>
    <row r="525" spans="1:25" x14ac:dyDescent="0.2">
      <c r="B525" s="8" t="s">
        <v>1698</v>
      </c>
      <c r="D525" s="16"/>
      <c r="E525" s="56"/>
      <c r="F525" s="7" t="s">
        <v>791</v>
      </c>
      <c r="G525" s="8" t="s">
        <v>1698</v>
      </c>
      <c r="H525" s="16">
        <v>-145</v>
      </c>
      <c r="I525" s="16">
        <v>-276.7</v>
      </c>
      <c r="J525" s="16">
        <v>0</v>
      </c>
      <c r="O525" s="65"/>
      <c r="P525" s="65"/>
      <c r="Q525" s="3" t="e">
        <f>VLOOKUP(P525,Data!$D$2:$E$144,2,FALSE)</f>
        <v>#N/A</v>
      </c>
    </row>
    <row r="526" spans="1:25" x14ac:dyDescent="0.2">
      <c r="B526" s="8" t="s">
        <v>1699</v>
      </c>
      <c r="D526" s="16"/>
      <c r="E526" s="56"/>
      <c r="F526" s="7" t="s">
        <v>792</v>
      </c>
      <c r="G526" s="8" t="s">
        <v>1699</v>
      </c>
      <c r="H526" s="16">
        <v>0</v>
      </c>
      <c r="I526" s="16">
        <v>-222.5</v>
      </c>
      <c r="J526" s="16">
        <v>0</v>
      </c>
      <c r="O526" s="65"/>
      <c r="P526" s="65"/>
      <c r="Q526" s="3" t="e">
        <f>VLOOKUP(P526,Data!$D$2:$E$144,2,FALSE)</f>
        <v>#N/A</v>
      </c>
    </row>
    <row r="527" spans="1:25" ht="25.5" x14ac:dyDescent="0.2">
      <c r="A527" s="1182" t="s">
        <v>2832</v>
      </c>
      <c r="B527" s="1183" t="s">
        <v>1700</v>
      </c>
      <c r="C527" s="14" t="s">
        <v>2869</v>
      </c>
      <c r="D527" s="1090">
        <v>15741</v>
      </c>
      <c r="E527" s="1090" t="s">
        <v>2336</v>
      </c>
      <c r="F527" s="7" t="s">
        <v>793</v>
      </c>
      <c r="G527" s="8" t="s">
        <v>1700</v>
      </c>
      <c r="H527" s="16">
        <v>-618.08000000000004</v>
      </c>
      <c r="I527" s="16">
        <v>-11610.7</v>
      </c>
      <c r="J527" s="16">
        <v>-15529.35</v>
      </c>
      <c r="O527" s="65" t="s">
        <v>287</v>
      </c>
      <c r="P527" s="65" t="s">
        <v>412</v>
      </c>
      <c r="Q527" s="3">
        <f>VLOOKUP(P527,Data!$D$2:$E$144,2,FALSE)</f>
        <v>34300000</v>
      </c>
    </row>
    <row r="528" spans="1:25" x14ac:dyDescent="0.2">
      <c r="B528" s="8" t="s">
        <v>1701</v>
      </c>
      <c r="D528" s="16"/>
      <c r="E528" s="56"/>
      <c r="F528" s="7" t="s">
        <v>794</v>
      </c>
      <c r="G528" s="8" t="s">
        <v>1701</v>
      </c>
      <c r="H528" s="16">
        <v>-1090</v>
      </c>
      <c r="I528" s="16">
        <v>0</v>
      </c>
      <c r="J528" s="16">
        <v>0</v>
      </c>
      <c r="O528" s="65"/>
      <c r="P528" s="65"/>
      <c r="Q528" s="3" t="e">
        <f>VLOOKUP(P528,Data!$D$2:$E$144,2,FALSE)</f>
        <v>#N/A</v>
      </c>
    </row>
    <row r="529" spans="1:17" x14ac:dyDescent="0.2">
      <c r="B529" s="8" t="s">
        <v>1702</v>
      </c>
      <c r="D529" s="16"/>
      <c r="E529" s="56"/>
      <c r="F529" s="7" t="s">
        <v>795</v>
      </c>
      <c r="G529" s="8" t="s">
        <v>1702</v>
      </c>
      <c r="H529" s="16">
        <v>-22</v>
      </c>
      <c r="I529" s="16">
        <v>-62</v>
      </c>
      <c r="J529" s="16">
        <v>-22</v>
      </c>
      <c r="O529" s="65"/>
      <c r="P529" s="65"/>
      <c r="Q529" s="3" t="e">
        <f>VLOOKUP(P529,Data!$D$2:$E$144,2,FALSE)</f>
        <v>#N/A</v>
      </c>
    </row>
    <row r="530" spans="1:17" ht="25.5" x14ac:dyDescent="0.2">
      <c r="A530" s="2203" t="s">
        <v>2832</v>
      </c>
      <c r="B530" s="2204" t="s">
        <v>1703</v>
      </c>
      <c r="C530" s="14" t="s">
        <v>3204</v>
      </c>
      <c r="D530" s="1090">
        <v>6252</v>
      </c>
      <c r="E530" s="1090" t="s">
        <v>2336</v>
      </c>
      <c r="F530" s="7" t="s">
        <v>796</v>
      </c>
      <c r="G530" s="8" t="s">
        <v>1703</v>
      </c>
      <c r="H530" s="16">
        <v>-12238.22</v>
      </c>
      <c r="I530" s="16">
        <v>-7128.23</v>
      </c>
      <c r="J530" s="16">
        <v>-6251.91</v>
      </c>
      <c r="O530" s="65" t="s">
        <v>287</v>
      </c>
      <c r="P530" s="2202" t="s">
        <v>413</v>
      </c>
      <c r="Q530" s="3">
        <f>VLOOKUP(P530,Data!$D$2:$E$144,2,FALSE)</f>
        <v>50110000</v>
      </c>
    </row>
    <row r="531" spans="1:17" x14ac:dyDescent="0.2">
      <c r="A531" s="1595" t="s">
        <v>2835</v>
      </c>
      <c r="B531" s="1596" t="s">
        <v>1704</v>
      </c>
      <c r="C531" s="1595" t="s">
        <v>3004</v>
      </c>
      <c r="D531" s="1090">
        <v>0</v>
      </c>
      <c r="E531" s="1090" t="s">
        <v>2336</v>
      </c>
      <c r="F531" s="7" t="s">
        <v>797</v>
      </c>
      <c r="G531" s="8" t="s">
        <v>1704</v>
      </c>
      <c r="H531" s="16">
        <v>0</v>
      </c>
      <c r="I531" s="16">
        <v>-144</v>
      </c>
      <c r="J531" s="16">
        <v>0</v>
      </c>
      <c r="O531" s="65" t="s">
        <v>276</v>
      </c>
      <c r="P531" s="65" t="s">
        <v>309</v>
      </c>
      <c r="Q531" s="3">
        <f>VLOOKUP(P531,Data!$D$2:$E$144,2,FALSE)</f>
        <v>80500000</v>
      </c>
    </row>
    <row r="532" spans="1:17" x14ac:dyDescent="0.2">
      <c r="B532" s="8" t="s">
        <v>1705</v>
      </c>
      <c r="D532" s="16"/>
      <c r="E532" s="56"/>
      <c r="F532" s="7" t="s">
        <v>798</v>
      </c>
      <c r="G532" s="8" t="s">
        <v>1705</v>
      </c>
      <c r="H532" s="16">
        <v>-9460</v>
      </c>
      <c r="I532" s="16">
        <v>-8765</v>
      </c>
      <c r="J532" s="16">
        <v>-10425</v>
      </c>
      <c r="O532" s="65"/>
      <c r="P532" s="65"/>
      <c r="Q532" s="3" t="e">
        <f>VLOOKUP(P532,Data!$D$2:$E$144,2,FALSE)</f>
        <v>#N/A</v>
      </c>
    </row>
    <row r="533" spans="1:17" x14ac:dyDescent="0.2">
      <c r="B533" s="8" t="s">
        <v>1706</v>
      </c>
      <c r="D533" s="16"/>
      <c r="E533" s="56"/>
      <c r="F533" s="7" t="s">
        <v>799</v>
      </c>
      <c r="G533" s="8" t="s">
        <v>1706</v>
      </c>
      <c r="H533" s="16">
        <v>0</v>
      </c>
      <c r="I533" s="16">
        <v>-203</v>
      </c>
      <c r="J533" s="16">
        <v>0</v>
      </c>
      <c r="O533" s="65"/>
      <c r="P533" s="65"/>
      <c r="Q533" s="3" t="e">
        <f>VLOOKUP(P533,Data!$D$2:$E$144,2,FALSE)</f>
        <v>#N/A</v>
      </c>
    </row>
    <row r="534" spans="1:17" ht="25.5" x14ac:dyDescent="0.2">
      <c r="A534" s="791" t="s">
        <v>2372</v>
      </c>
      <c r="B534" s="793" t="s">
        <v>1707</v>
      </c>
      <c r="C534" s="791" t="s">
        <v>2715</v>
      </c>
      <c r="D534" s="792">
        <v>20975</v>
      </c>
      <c r="E534" s="792" t="s">
        <v>2336</v>
      </c>
      <c r="F534" s="7" t="s">
        <v>800</v>
      </c>
      <c r="G534" s="8" t="s">
        <v>1707</v>
      </c>
      <c r="H534" s="16">
        <v>-12490</v>
      </c>
      <c r="I534" s="16">
        <v>-14900</v>
      </c>
      <c r="J534" s="16">
        <v>-20975</v>
      </c>
      <c r="O534" s="790" t="s">
        <v>276</v>
      </c>
      <c r="P534" s="790" t="s">
        <v>309</v>
      </c>
      <c r="Q534" s="3">
        <f>VLOOKUP(P534,Data!$D$2:$E$144,2,FALSE)</f>
        <v>80500000</v>
      </c>
    </row>
    <row r="535" spans="1:17" ht="25.5" x14ac:dyDescent="0.2">
      <c r="A535" s="3" t="s">
        <v>2346</v>
      </c>
      <c r="B535" s="8" t="s">
        <v>1708</v>
      </c>
      <c r="C535" s="3" t="s">
        <v>2350</v>
      </c>
      <c r="D535" s="16">
        <v>5000</v>
      </c>
      <c r="E535" s="56" t="s">
        <v>2336</v>
      </c>
      <c r="F535" s="7" t="s">
        <v>801</v>
      </c>
      <c r="G535" s="8" t="s">
        <v>1708</v>
      </c>
      <c r="H535" s="16">
        <v>-64551.1</v>
      </c>
      <c r="I535" s="16">
        <v>-63960.61</v>
      </c>
      <c r="J535" s="16">
        <v>-57425.46</v>
      </c>
      <c r="O535" s="65" t="s">
        <v>276</v>
      </c>
      <c r="P535" s="65" t="s">
        <v>315</v>
      </c>
      <c r="Q535" s="3">
        <f>VLOOKUP(P535,Data!$D$2:$E$144,2,FALSE)</f>
        <v>79630000</v>
      </c>
    </row>
    <row r="536" spans="1:17" ht="25.5" x14ac:dyDescent="0.2">
      <c r="A536" s="1098" t="s">
        <v>2832</v>
      </c>
      <c r="B536" s="1099" t="s">
        <v>1709</v>
      </c>
      <c r="C536" s="1098" t="s">
        <v>2833</v>
      </c>
      <c r="D536" s="1097">
        <v>3789</v>
      </c>
      <c r="E536" s="1090" t="s">
        <v>2336</v>
      </c>
      <c r="F536" s="7" t="s">
        <v>802</v>
      </c>
      <c r="G536" s="8" t="s">
        <v>1709</v>
      </c>
      <c r="H536" s="16">
        <v>-581.02</v>
      </c>
      <c r="I536" s="16">
        <v>-3601.77</v>
      </c>
      <c r="J536" s="16">
        <v>-3788.8</v>
      </c>
      <c r="O536" s="65" t="s">
        <v>287</v>
      </c>
      <c r="P536" s="65" t="s">
        <v>413</v>
      </c>
      <c r="Q536" s="3">
        <f>VLOOKUP(P536,Data!$D$2:$E$144,2,FALSE)</f>
        <v>50110000</v>
      </c>
    </row>
    <row r="537" spans="1:17" x14ac:dyDescent="0.2">
      <c r="B537" s="8" t="s">
        <v>1710</v>
      </c>
      <c r="D537" s="16"/>
      <c r="E537" s="56"/>
      <c r="F537" s="7" t="s">
        <v>803</v>
      </c>
      <c r="G537" s="8" t="s">
        <v>1710</v>
      </c>
      <c r="H537" s="16">
        <v>-1765.35</v>
      </c>
      <c r="I537" s="16">
        <v>-1838.65</v>
      </c>
      <c r="J537" s="16">
        <v>-1993</v>
      </c>
      <c r="O537" s="65"/>
      <c r="P537" s="65"/>
      <c r="Q537" s="3" t="e">
        <f>VLOOKUP(P537,Data!$D$2:$E$144,2,FALSE)</f>
        <v>#N/A</v>
      </c>
    </row>
    <row r="538" spans="1:17" x14ac:dyDescent="0.2">
      <c r="B538" s="8" t="s">
        <v>1711</v>
      </c>
      <c r="D538" s="16"/>
      <c r="E538" s="56"/>
      <c r="F538" s="7" t="s">
        <v>804</v>
      </c>
      <c r="G538" s="8" t="s">
        <v>1711</v>
      </c>
      <c r="H538" s="16">
        <v>-1112</v>
      </c>
      <c r="I538" s="16">
        <v>-21308.34</v>
      </c>
      <c r="J538" s="16">
        <v>-3101.18</v>
      </c>
      <c r="O538" s="65"/>
      <c r="P538" s="65"/>
      <c r="Q538" s="3" t="e">
        <f>VLOOKUP(P538,Data!$D$2:$E$144,2,FALSE)</f>
        <v>#N/A</v>
      </c>
    </row>
    <row r="539" spans="1:17" ht="25.5" x14ac:dyDescent="0.2">
      <c r="A539" s="1825" t="s">
        <v>2832</v>
      </c>
      <c r="B539" s="1826" t="s">
        <v>1712</v>
      </c>
      <c r="C539" s="14" t="s">
        <v>3022</v>
      </c>
      <c r="D539" s="1090">
        <v>0</v>
      </c>
      <c r="E539" s="1090" t="s">
        <v>2336</v>
      </c>
      <c r="F539" s="7" t="s">
        <v>805</v>
      </c>
      <c r="G539" s="8" t="s">
        <v>1712</v>
      </c>
      <c r="H539" s="16">
        <v>0</v>
      </c>
      <c r="I539" s="16">
        <v>-31326</v>
      </c>
      <c r="J539" s="16">
        <v>0</v>
      </c>
      <c r="O539" s="65" t="s">
        <v>287</v>
      </c>
      <c r="P539" s="65" t="s">
        <v>410</v>
      </c>
      <c r="Q539" s="3">
        <f>VLOOKUP(P539,Data!$D$2:$E$144,2,FALSE)</f>
        <v>34100000</v>
      </c>
    </row>
    <row r="540" spans="1:17" x14ac:dyDescent="0.2">
      <c r="A540" s="1967" t="s">
        <v>2835</v>
      </c>
      <c r="B540" s="1968" t="s">
        <v>1713</v>
      </c>
      <c r="C540" s="1967" t="s">
        <v>258</v>
      </c>
      <c r="D540" s="1090">
        <v>0</v>
      </c>
      <c r="E540" s="1090" t="s">
        <v>2336</v>
      </c>
      <c r="F540" s="7" t="s">
        <v>806</v>
      </c>
      <c r="G540" s="8" t="s">
        <v>1713</v>
      </c>
      <c r="H540" s="16">
        <v>-3541.45</v>
      </c>
      <c r="I540" s="16">
        <v>0</v>
      </c>
      <c r="J540" s="16">
        <v>-79</v>
      </c>
      <c r="O540" s="65" t="s">
        <v>289</v>
      </c>
      <c r="P540" s="65" t="s">
        <v>425</v>
      </c>
      <c r="Q540" s="3">
        <f>VLOOKUP(P540,Data!$D$2:$E$144,2,FALSE)</f>
        <v>39151100</v>
      </c>
    </row>
    <row r="541" spans="1:17" x14ac:dyDescent="0.2">
      <c r="B541" s="8" t="s">
        <v>1714</v>
      </c>
      <c r="D541" s="16"/>
      <c r="E541" s="56"/>
      <c r="F541" s="7" t="s">
        <v>807</v>
      </c>
      <c r="G541" s="8" t="s">
        <v>1714</v>
      </c>
      <c r="H541" s="16">
        <v>-133.5</v>
      </c>
      <c r="I541" s="16">
        <v>0</v>
      </c>
      <c r="J541" s="16">
        <v>0</v>
      </c>
      <c r="O541" s="65"/>
      <c r="P541" s="65"/>
      <c r="Q541" s="3" t="e">
        <f>VLOOKUP(P541,Data!$D$2:$E$144,2,FALSE)</f>
        <v>#N/A</v>
      </c>
    </row>
    <row r="542" spans="1:17" x14ac:dyDescent="0.2">
      <c r="B542" s="8" t="s">
        <v>1715</v>
      </c>
      <c r="D542" s="16"/>
      <c r="E542" s="56"/>
      <c r="F542" s="7" t="s">
        <v>808</v>
      </c>
      <c r="G542" s="8" t="s">
        <v>1715</v>
      </c>
      <c r="H542" s="16">
        <v>-36034.93</v>
      </c>
      <c r="I542" s="16">
        <v>-25025.47</v>
      </c>
      <c r="J542" s="16">
        <v>-1542.93</v>
      </c>
      <c r="O542" s="65"/>
      <c r="P542" s="65"/>
      <c r="Q542" s="3" t="e">
        <f>VLOOKUP(P542,Data!$D$2:$E$144,2,FALSE)</f>
        <v>#N/A</v>
      </c>
    </row>
    <row r="543" spans="1:17" ht="25.5" x14ac:dyDescent="0.2">
      <c r="A543" s="794" t="s">
        <v>2372</v>
      </c>
      <c r="B543" s="796" t="s">
        <v>1716</v>
      </c>
      <c r="C543" s="794" t="s">
        <v>2716</v>
      </c>
      <c r="D543" s="795">
        <v>0</v>
      </c>
      <c r="E543" s="795" t="s">
        <v>2331</v>
      </c>
      <c r="F543" s="7" t="s">
        <v>809</v>
      </c>
      <c r="G543" s="8" t="s">
        <v>1716</v>
      </c>
      <c r="H543" s="16">
        <v>-5500</v>
      </c>
      <c r="I543" s="16">
        <v>0</v>
      </c>
      <c r="J543" s="16">
        <v>0</v>
      </c>
      <c r="O543" s="65" t="s">
        <v>287</v>
      </c>
      <c r="P543" s="65" t="s">
        <v>417</v>
      </c>
      <c r="Q543" s="3">
        <f>VLOOKUP(P543,Data!$D$2:$E$144,2,FALSE)</f>
        <v>43800000</v>
      </c>
    </row>
    <row r="544" spans="1:17" x14ac:dyDescent="0.2">
      <c r="B544" s="8" t="s">
        <v>1717</v>
      </c>
      <c r="D544" s="16"/>
      <c r="E544" s="56"/>
      <c r="F544" s="7" t="s">
        <v>810</v>
      </c>
      <c r="G544" s="8" t="s">
        <v>1717</v>
      </c>
      <c r="H544" s="16">
        <v>0</v>
      </c>
      <c r="I544" s="16">
        <v>-850</v>
      </c>
      <c r="J544" s="16">
        <v>0</v>
      </c>
      <c r="O544" s="65"/>
      <c r="P544" s="65"/>
      <c r="Q544" s="3" t="e">
        <f>VLOOKUP(P544,Data!$D$2:$E$144,2,FALSE)</f>
        <v>#N/A</v>
      </c>
    </row>
    <row r="545" spans="1:25" x14ac:dyDescent="0.2">
      <c r="A545" s="797" t="s">
        <v>2372</v>
      </c>
      <c r="B545" s="799" t="s">
        <v>1718</v>
      </c>
      <c r="C545" s="797" t="s">
        <v>2717</v>
      </c>
      <c r="D545" s="798">
        <v>1420</v>
      </c>
      <c r="E545" s="798" t="s">
        <v>2337</v>
      </c>
      <c r="F545" s="7" t="s">
        <v>811</v>
      </c>
      <c r="G545" s="8" t="s">
        <v>1718</v>
      </c>
      <c r="H545" s="16">
        <v>-1963</v>
      </c>
      <c r="I545" s="16">
        <v>-2022</v>
      </c>
      <c r="J545" s="16">
        <v>-1420</v>
      </c>
      <c r="O545" s="65" t="s">
        <v>276</v>
      </c>
      <c r="P545" s="65" t="s">
        <v>309</v>
      </c>
      <c r="Q545" s="3">
        <f>VLOOKUP(P545,Data!$D$2:$E$144,2,FALSE)</f>
        <v>80500000</v>
      </c>
    </row>
    <row r="546" spans="1:25" ht="25.5" x14ac:dyDescent="0.2">
      <c r="A546" s="298" t="s">
        <v>2524</v>
      </c>
      <c r="B546" s="300" t="s">
        <v>1719</v>
      </c>
      <c r="C546" s="298" t="s">
        <v>2533</v>
      </c>
      <c r="D546" s="299">
        <v>155</v>
      </c>
      <c r="E546" s="299" t="s">
        <v>2331</v>
      </c>
      <c r="F546" s="7" t="s">
        <v>812</v>
      </c>
      <c r="G546" s="8" t="s">
        <v>1719</v>
      </c>
      <c r="H546" s="16">
        <v>-3911</v>
      </c>
      <c r="I546" s="16">
        <v>0</v>
      </c>
      <c r="J546" s="16">
        <v>-155</v>
      </c>
      <c r="O546" s="65" t="s">
        <v>276</v>
      </c>
      <c r="P546" s="65" t="s">
        <v>309</v>
      </c>
      <c r="Q546" s="3">
        <f>VLOOKUP(P546,Data!$D$2:$E$144,2,FALSE)</f>
        <v>80500000</v>
      </c>
    </row>
    <row r="547" spans="1:25" ht="25.5" x14ac:dyDescent="0.2">
      <c r="A547" s="1179" t="s">
        <v>2832</v>
      </c>
      <c r="B547" s="1180" t="s">
        <v>1720</v>
      </c>
      <c r="C547" s="1179" t="s">
        <v>2865</v>
      </c>
      <c r="D547" s="1090">
        <v>4778</v>
      </c>
      <c r="E547" s="1090" t="s">
        <v>2336</v>
      </c>
      <c r="F547" s="7" t="s">
        <v>813</v>
      </c>
      <c r="G547" s="8" t="s">
        <v>1720</v>
      </c>
      <c r="H547" s="16">
        <v>-3479.56</v>
      </c>
      <c r="I547" s="16">
        <v>-1796.13</v>
      </c>
      <c r="J547" s="16">
        <v>-4289.08</v>
      </c>
      <c r="O547" s="65" t="s">
        <v>287</v>
      </c>
      <c r="P547" s="65" t="s">
        <v>412</v>
      </c>
      <c r="Q547" s="3">
        <f>VLOOKUP(P547,Data!$D$2:$E$144,2,FALSE)</f>
        <v>34300000</v>
      </c>
    </row>
    <row r="548" spans="1:25" x14ac:dyDescent="0.2">
      <c r="A548" s="801" t="s">
        <v>2372</v>
      </c>
      <c r="B548" s="803" t="s">
        <v>1721</v>
      </c>
      <c r="C548" s="801" t="s">
        <v>2718</v>
      </c>
      <c r="D548" s="802">
        <v>2048</v>
      </c>
      <c r="E548" s="802" t="s">
        <v>2337</v>
      </c>
      <c r="F548" s="7" t="s">
        <v>814</v>
      </c>
      <c r="G548" s="8" t="s">
        <v>1721</v>
      </c>
      <c r="H548" s="16">
        <v>0</v>
      </c>
      <c r="I548" s="16">
        <v>-1158</v>
      </c>
      <c r="J548" s="16">
        <v>-2048</v>
      </c>
      <c r="O548" s="800" t="s">
        <v>276</v>
      </c>
      <c r="P548" s="800" t="s">
        <v>309</v>
      </c>
      <c r="Q548" s="3">
        <f>VLOOKUP(P548,Data!$D$2:$E$144,2,FALSE)</f>
        <v>80500000</v>
      </c>
    </row>
    <row r="549" spans="1:25" s="257" customFormat="1" x14ac:dyDescent="0.2">
      <c r="B549" s="256"/>
      <c r="D549" s="259">
        <f>SUM(D550:D552)</f>
        <v>210</v>
      </c>
      <c r="E549" s="259"/>
      <c r="F549" s="255" t="s">
        <v>815</v>
      </c>
      <c r="G549" s="256" t="s">
        <v>1722</v>
      </c>
      <c r="H549" s="259">
        <v>-1289.6400000000001</v>
      </c>
      <c r="I549" s="259">
        <v>-1973.92</v>
      </c>
      <c r="J549" s="259">
        <v>-2106.06</v>
      </c>
      <c r="Q549" s="257" t="e">
        <f>VLOOKUP(P549,Data!$D$2:$E$144,2,FALSE)</f>
        <v>#N/A</v>
      </c>
      <c r="Y549" s="258"/>
    </row>
    <row r="550" spans="1:25" s="307" customFormat="1" x14ac:dyDescent="0.2">
      <c r="A550" s="307" t="s">
        <v>2485</v>
      </c>
      <c r="B550" s="313" t="s">
        <v>2538</v>
      </c>
      <c r="C550" s="307" t="s">
        <v>2488</v>
      </c>
      <c r="D550" s="311"/>
      <c r="E550" s="311" t="s">
        <v>2336</v>
      </c>
      <c r="F550" s="308" t="s">
        <v>815</v>
      </c>
      <c r="G550" s="309" t="s">
        <v>1722</v>
      </c>
      <c r="H550" s="1090"/>
      <c r="I550" s="1090"/>
      <c r="J550" s="1090"/>
      <c r="O550" s="307" t="s">
        <v>427</v>
      </c>
      <c r="P550" s="307" t="s">
        <v>370</v>
      </c>
      <c r="Q550" s="307">
        <f>VLOOKUP(P550,Data!$D$2:$E$144,2,FALSE)</f>
        <v>30200000</v>
      </c>
      <c r="Y550" s="310"/>
    </row>
    <row r="551" spans="1:25" s="307" customFormat="1" ht="25.5" x14ac:dyDescent="0.25">
      <c r="A551" s="314" t="s">
        <v>2524</v>
      </c>
      <c r="B551" s="316" t="s">
        <v>2539</v>
      </c>
      <c r="C551" s="278"/>
      <c r="D551" s="315">
        <v>0</v>
      </c>
      <c r="E551" s="315" t="s">
        <v>2331</v>
      </c>
      <c r="F551" s="308" t="s">
        <v>815</v>
      </c>
      <c r="G551" s="309" t="s">
        <v>1722</v>
      </c>
      <c r="H551" s="1090"/>
      <c r="I551" s="1090"/>
      <c r="J551" s="1090"/>
      <c r="O551" s="307" t="s">
        <v>427</v>
      </c>
      <c r="P551" s="307" t="s">
        <v>370</v>
      </c>
      <c r="Q551" s="307">
        <f>VLOOKUP(P551,Data!$D$2:$E$144,2,FALSE)</f>
        <v>30200000</v>
      </c>
      <c r="Y551" s="310"/>
    </row>
    <row r="552" spans="1:25" s="1368" customFormat="1" ht="25.5" x14ac:dyDescent="0.2">
      <c r="A552" s="1382" t="s">
        <v>2835</v>
      </c>
      <c r="B552" s="2324" t="s">
        <v>3243</v>
      </c>
      <c r="C552" s="1382" t="s">
        <v>2925</v>
      </c>
      <c r="D552" s="1090">
        <v>210</v>
      </c>
      <c r="E552" s="1090" t="s">
        <v>2336</v>
      </c>
      <c r="F552" s="1369" t="s">
        <v>815</v>
      </c>
      <c r="G552" s="1370" t="s">
        <v>1722</v>
      </c>
      <c r="H552" s="1090"/>
      <c r="I552" s="1090"/>
      <c r="J552" s="1090"/>
      <c r="O552" s="1368" t="s">
        <v>2757</v>
      </c>
      <c r="P552" s="1368" t="s">
        <v>328</v>
      </c>
      <c r="Q552" s="1368">
        <f>VLOOKUP(P552,Data!$D$2:$E$144,2,FALSE)</f>
        <v>39830000</v>
      </c>
      <c r="Y552" s="1371"/>
    </row>
    <row r="553" spans="1:25" ht="15" x14ac:dyDescent="0.25">
      <c r="A553" s="2089" t="s">
        <v>2832</v>
      </c>
      <c r="B553" s="2090" t="s">
        <v>1723</v>
      </c>
      <c r="C553" s="278"/>
      <c r="D553" s="1090">
        <v>0</v>
      </c>
      <c r="E553" s="1090" t="s">
        <v>2331</v>
      </c>
      <c r="F553" s="7" t="s">
        <v>816</v>
      </c>
      <c r="G553" s="8" t="s">
        <v>1723</v>
      </c>
      <c r="H553" s="16">
        <v>0</v>
      </c>
      <c r="I553" s="16">
        <v>0</v>
      </c>
      <c r="J553" s="16">
        <v>-3985.11</v>
      </c>
      <c r="O553" s="65"/>
      <c r="P553" s="65"/>
      <c r="Q553" s="3" t="e">
        <f>VLOOKUP(P553,Data!$D$2:$E$144,2,FALSE)</f>
        <v>#N/A</v>
      </c>
    </row>
    <row r="554" spans="1:25" ht="25.5" x14ac:dyDescent="0.2">
      <c r="A554" s="1308" t="s">
        <v>2832</v>
      </c>
      <c r="B554" s="1309" t="s">
        <v>1724</v>
      </c>
      <c r="C554" s="14" t="s">
        <v>2910</v>
      </c>
      <c r="D554" s="1090">
        <v>0</v>
      </c>
      <c r="E554" s="1090" t="s">
        <v>2337</v>
      </c>
      <c r="F554" s="7" t="s">
        <v>817</v>
      </c>
      <c r="G554" s="8" t="s">
        <v>1724</v>
      </c>
      <c r="H554" s="16">
        <v>0</v>
      </c>
      <c r="I554" s="16">
        <v>0</v>
      </c>
      <c r="J554" s="16">
        <v>-21443.45</v>
      </c>
      <c r="O554" s="65" t="s">
        <v>287</v>
      </c>
      <c r="P554" s="65" t="s">
        <v>410</v>
      </c>
      <c r="Q554" s="3">
        <f>VLOOKUP(P554,Data!$D$2:$E$144,2,FALSE)</f>
        <v>34100000</v>
      </c>
    </row>
    <row r="555" spans="1:25" x14ac:dyDescent="0.2">
      <c r="B555" s="8" t="s">
        <v>1725</v>
      </c>
      <c r="D555" s="16"/>
      <c r="E555" s="56"/>
      <c r="F555" s="7" t="s">
        <v>818</v>
      </c>
      <c r="G555" s="8" t="s">
        <v>1725</v>
      </c>
      <c r="H555" s="16">
        <v>-58.65</v>
      </c>
      <c r="I555" s="16">
        <v>0</v>
      </c>
      <c r="J555" s="16">
        <v>0</v>
      </c>
      <c r="O555" s="65"/>
      <c r="P555" s="65"/>
      <c r="Q555" s="3" t="e">
        <f>VLOOKUP(P555,Data!$D$2:$E$144,2,FALSE)</f>
        <v>#N/A</v>
      </c>
    </row>
    <row r="556" spans="1:25" x14ac:dyDescent="0.2">
      <c r="B556" s="8" t="s">
        <v>1726</v>
      </c>
      <c r="D556" s="16"/>
      <c r="E556" s="56"/>
      <c r="F556" s="7" t="s">
        <v>819</v>
      </c>
      <c r="G556" s="8" t="s">
        <v>1726</v>
      </c>
      <c r="H556" s="16">
        <v>-423.28</v>
      </c>
      <c r="I556" s="16">
        <v>-567.79999999999995</v>
      </c>
      <c r="J556" s="16">
        <v>0</v>
      </c>
      <c r="O556" s="65"/>
      <c r="P556" s="65"/>
      <c r="Q556" s="3" t="e">
        <f>VLOOKUP(P556,Data!$D$2:$E$144,2,FALSE)</f>
        <v>#N/A</v>
      </c>
    </row>
    <row r="557" spans="1:25" ht="15" x14ac:dyDescent="0.25">
      <c r="A557" s="1794" t="s">
        <v>2832</v>
      </c>
      <c r="B557" s="1795" t="s">
        <v>1727</v>
      </c>
      <c r="C557" s="278"/>
      <c r="D557" s="1090">
        <v>0</v>
      </c>
      <c r="E557" s="1090" t="s">
        <v>2331</v>
      </c>
      <c r="F557" s="7" t="s">
        <v>820</v>
      </c>
      <c r="G557" s="8" t="s">
        <v>1727</v>
      </c>
      <c r="H557" s="16">
        <v>-663.4</v>
      </c>
      <c r="I557" s="16">
        <v>0</v>
      </c>
      <c r="J557" s="16">
        <v>0</v>
      </c>
      <c r="O557" s="65"/>
      <c r="P557" s="65"/>
      <c r="Q557" s="3" t="e">
        <f>VLOOKUP(P557,Data!$D$2:$E$144,2,FALSE)</f>
        <v>#N/A</v>
      </c>
    </row>
    <row r="558" spans="1:25" s="40" customFormat="1" x14ac:dyDescent="0.2">
      <c r="A558" s="1214" t="s">
        <v>2835</v>
      </c>
      <c r="B558" s="1215" t="s">
        <v>1728</v>
      </c>
      <c r="C558" s="14" t="s">
        <v>2880</v>
      </c>
      <c r="D558" s="1090">
        <v>19348</v>
      </c>
      <c r="E558" s="1090" t="s">
        <v>2336</v>
      </c>
      <c r="F558" s="44" t="s">
        <v>821</v>
      </c>
      <c r="G558" s="41" t="s">
        <v>1728</v>
      </c>
      <c r="H558" s="43">
        <v>-37359</v>
      </c>
      <c r="I558" s="43">
        <v>-137466.16</v>
      </c>
      <c r="J558" s="43">
        <v>-19348.43</v>
      </c>
      <c r="O558" s="65" t="s">
        <v>2503</v>
      </c>
      <c r="P558" s="65" t="s">
        <v>395</v>
      </c>
      <c r="Q558" s="153">
        <f>VLOOKUP(P558,Data!$D$2:$E$144,2,FALSE)</f>
        <v>35110000</v>
      </c>
      <c r="Y558" s="45"/>
    </row>
    <row r="559" spans="1:25" x14ac:dyDescent="0.2">
      <c r="A559" s="3" t="s">
        <v>2345</v>
      </c>
      <c r="B559" s="8" t="s">
        <v>1729</v>
      </c>
      <c r="C559" s="232" t="s">
        <v>2474</v>
      </c>
      <c r="D559" s="233">
        <v>7000</v>
      </c>
      <c r="E559" s="233" t="s">
        <v>2336</v>
      </c>
      <c r="F559" s="7" t="s">
        <v>822</v>
      </c>
      <c r="G559" s="8" t="s">
        <v>1729</v>
      </c>
      <c r="H559" s="16">
        <v>-14000</v>
      </c>
      <c r="I559" s="16">
        <v>-337.26</v>
      </c>
      <c r="J559" s="16">
        <v>-14000</v>
      </c>
      <c r="O559" s="65" t="s">
        <v>427</v>
      </c>
      <c r="P559" s="65" t="s">
        <v>381</v>
      </c>
      <c r="Q559" s="3">
        <f>VLOOKUP(P559,Data!$D$2:$E$144,2,FALSE)</f>
        <v>48900000</v>
      </c>
    </row>
    <row r="560" spans="1:25" x14ac:dyDescent="0.2">
      <c r="A560" s="549" t="s">
        <v>2443</v>
      </c>
      <c r="B560" s="551" t="s">
        <v>1730</v>
      </c>
      <c r="C560" s="549" t="s">
        <v>2605</v>
      </c>
      <c r="D560" s="550"/>
      <c r="E560" s="550" t="s">
        <v>2331</v>
      </c>
      <c r="F560" s="7" t="s">
        <v>823</v>
      </c>
      <c r="G560" s="8" t="s">
        <v>1730</v>
      </c>
      <c r="H560" s="16">
        <v>0</v>
      </c>
      <c r="I560" s="16">
        <v>-902.98</v>
      </c>
      <c r="J560" s="16">
        <v>0</v>
      </c>
      <c r="O560" s="65" t="s">
        <v>276</v>
      </c>
      <c r="P560" s="65" t="s">
        <v>311</v>
      </c>
      <c r="Q560" s="3">
        <f>VLOOKUP(P560,Data!$D$2:$E$144,2,FALSE)</f>
        <v>66000000</v>
      </c>
    </row>
    <row r="561" spans="1:17" x14ac:dyDescent="0.2">
      <c r="A561" s="65" t="s">
        <v>2346</v>
      </c>
      <c r="B561" s="8" t="s">
        <v>1731</v>
      </c>
      <c r="C561" s="3" t="s">
        <v>2348</v>
      </c>
      <c r="D561" s="16">
        <v>2050</v>
      </c>
      <c r="E561" s="56" t="s">
        <v>2336</v>
      </c>
      <c r="F561" s="7" t="s">
        <v>824</v>
      </c>
      <c r="G561" s="8" t="s">
        <v>1731</v>
      </c>
      <c r="H561" s="16">
        <v>-825</v>
      </c>
      <c r="I561" s="16">
        <v>-80</v>
      </c>
      <c r="J561" s="16">
        <v>-2255</v>
      </c>
      <c r="O561" s="65" t="s">
        <v>276</v>
      </c>
      <c r="P561" s="65" t="s">
        <v>304</v>
      </c>
      <c r="Q561" s="3">
        <f>VLOOKUP(P561,Data!$D$2:$E$144,2,FALSE)</f>
        <v>75100000</v>
      </c>
    </row>
    <row r="562" spans="1:17" x14ac:dyDescent="0.2">
      <c r="A562" s="1901" t="s">
        <v>2832</v>
      </c>
      <c r="B562" s="1902" t="s">
        <v>1732</v>
      </c>
      <c r="C562" s="1901" t="s">
        <v>3110</v>
      </c>
      <c r="D562" s="1090">
        <v>265</v>
      </c>
      <c r="E562" s="1090" t="s">
        <v>2336</v>
      </c>
      <c r="F562" s="7" t="s">
        <v>825</v>
      </c>
      <c r="G562" s="8" t="s">
        <v>1732</v>
      </c>
      <c r="H562" s="16">
        <v>-978.17</v>
      </c>
      <c r="I562" s="16">
        <v>0</v>
      </c>
      <c r="J562" s="16">
        <v>-265.44</v>
      </c>
      <c r="O562" s="65" t="s">
        <v>2503</v>
      </c>
      <c r="P562" s="65" t="s">
        <v>395</v>
      </c>
      <c r="Q562" s="3">
        <f>VLOOKUP(P562,Data!$D$2:$E$144,2,FALSE)</f>
        <v>35110000</v>
      </c>
    </row>
    <row r="563" spans="1:17" ht="25.5" x14ac:dyDescent="0.2">
      <c r="A563" s="1294" t="s">
        <v>2832</v>
      </c>
      <c r="B563" s="1295" t="s">
        <v>1733</v>
      </c>
      <c r="C563" s="1294" t="s">
        <v>2906</v>
      </c>
      <c r="D563" s="1090">
        <v>1507</v>
      </c>
      <c r="E563" s="1090" t="s">
        <v>2336</v>
      </c>
      <c r="F563" s="7" t="s">
        <v>826</v>
      </c>
      <c r="G563" s="8" t="s">
        <v>1733</v>
      </c>
      <c r="H563" s="16">
        <v>-545.91</v>
      </c>
      <c r="I563" s="16">
        <v>-2555.9299999999998</v>
      </c>
      <c r="J563" s="16">
        <v>-1507.02</v>
      </c>
      <c r="O563" s="65" t="s">
        <v>287</v>
      </c>
      <c r="P563" s="65" t="s">
        <v>412</v>
      </c>
      <c r="Q563" s="3">
        <f>VLOOKUP(P563,Data!$D$2:$E$144,2,FALSE)</f>
        <v>34300000</v>
      </c>
    </row>
    <row r="564" spans="1:17" ht="25.5" x14ac:dyDescent="0.2">
      <c r="A564" s="2057" t="s">
        <v>2832</v>
      </c>
      <c r="B564" s="2058" t="s">
        <v>1734</v>
      </c>
      <c r="C564" s="2057" t="s">
        <v>3139</v>
      </c>
      <c r="D564" s="1090">
        <v>375</v>
      </c>
      <c r="E564" s="1090" t="s">
        <v>2336</v>
      </c>
      <c r="F564" s="7" t="s">
        <v>827</v>
      </c>
      <c r="G564" s="8" t="s">
        <v>1734</v>
      </c>
      <c r="H564" s="16">
        <v>0</v>
      </c>
      <c r="I564" s="16">
        <v>-147.5</v>
      </c>
      <c r="J564" s="16">
        <v>-375</v>
      </c>
      <c r="O564" s="65" t="s">
        <v>287</v>
      </c>
      <c r="P564" s="65" t="s">
        <v>413</v>
      </c>
      <c r="Q564" s="3">
        <f>VLOOKUP(P564,Data!$D$2:$E$144,2,FALSE)</f>
        <v>50110000</v>
      </c>
    </row>
    <row r="565" spans="1:17" x14ac:dyDescent="0.2">
      <c r="B565" s="8" t="s">
        <v>1735</v>
      </c>
      <c r="D565" s="16"/>
      <c r="E565" s="56"/>
      <c r="F565" s="7" t="s">
        <v>828</v>
      </c>
      <c r="G565" s="8" t="s">
        <v>1735</v>
      </c>
      <c r="H565" s="16">
        <v>-1549.62</v>
      </c>
      <c r="I565" s="16">
        <v>-1082.4000000000001</v>
      </c>
      <c r="J565" s="16">
        <v>-1264.56</v>
      </c>
      <c r="O565" s="65"/>
      <c r="P565" s="65"/>
      <c r="Q565" s="3" t="e">
        <f>VLOOKUP(P565,Data!$D$2:$E$144,2,FALSE)</f>
        <v>#N/A</v>
      </c>
    </row>
    <row r="566" spans="1:17" x14ac:dyDescent="0.2">
      <c r="B566" s="8" t="s">
        <v>1736</v>
      </c>
      <c r="D566" s="16"/>
      <c r="E566" s="56"/>
      <c r="F566" s="7" t="s">
        <v>829</v>
      </c>
      <c r="G566" s="8" t="s">
        <v>1736</v>
      </c>
      <c r="H566" s="16">
        <v>-23427.09</v>
      </c>
      <c r="I566" s="16">
        <v>-34136.160000000003</v>
      </c>
      <c r="J566" s="16">
        <v>-8338.19</v>
      </c>
      <c r="O566" s="65"/>
      <c r="P566" s="65"/>
      <c r="Q566" s="3" t="e">
        <f>VLOOKUP(P566,Data!$D$2:$E$144,2,FALSE)</f>
        <v>#N/A</v>
      </c>
    </row>
    <row r="567" spans="1:17" ht="15" x14ac:dyDescent="0.25">
      <c r="A567" s="2084" t="s">
        <v>2832</v>
      </c>
      <c r="B567" s="2085" t="s">
        <v>1737</v>
      </c>
      <c r="C567" s="278"/>
      <c r="D567" s="1090">
        <v>0</v>
      </c>
      <c r="E567" s="1090" t="s">
        <v>2331</v>
      </c>
      <c r="F567" s="7" t="s">
        <v>830</v>
      </c>
      <c r="G567" s="8" t="s">
        <v>1737</v>
      </c>
      <c r="H567" s="16">
        <v>-45269.7</v>
      </c>
      <c r="I567" s="16">
        <v>-8341.5</v>
      </c>
      <c r="J567" s="16">
        <v>-2261.5</v>
      </c>
      <c r="O567" s="65"/>
      <c r="P567" s="65"/>
      <c r="Q567" s="3" t="e">
        <f>VLOOKUP(P567,Data!$D$2:$E$144,2,FALSE)</f>
        <v>#N/A</v>
      </c>
    </row>
    <row r="568" spans="1:17" ht="25.5" x14ac:dyDescent="0.2">
      <c r="A568" s="1569" t="s">
        <v>2832</v>
      </c>
      <c r="B568" s="1570" t="s">
        <v>1738</v>
      </c>
      <c r="C568" s="1569" t="s">
        <v>2995</v>
      </c>
      <c r="D568" s="1090">
        <v>0</v>
      </c>
      <c r="E568" s="1090" t="s">
        <v>2336</v>
      </c>
      <c r="F568" s="7" t="s">
        <v>831</v>
      </c>
      <c r="G568" s="8" t="s">
        <v>1738</v>
      </c>
      <c r="H568" s="16">
        <v>-525</v>
      </c>
      <c r="I568" s="16">
        <v>0</v>
      </c>
      <c r="J568" s="16">
        <v>0</v>
      </c>
      <c r="O568" s="65" t="s">
        <v>287</v>
      </c>
      <c r="P568" s="65" t="s">
        <v>413</v>
      </c>
      <c r="Q568" s="3">
        <f>VLOOKUP(P568,Data!$D$2:$E$144,2,FALSE)</f>
        <v>50110000</v>
      </c>
    </row>
    <row r="569" spans="1:17" ht="25.5" x14ac:dyDescent="0.2">
      <c r="A569" s="804" t="s">
        <v>2372</v>
      </c>
      <c r="B569" s="806" t="s">
        <v>1739</v>
      </c>
      <c r="C569" s="804" t="s">
        <v>2719</v>
      </c>
      <c r="D569" s="805">
        <v>500</v>
      </c>
      <c r="E569" s="805" t="s">
        <v>2337</v>
      </c>
      <c r="F569" s="7" t="s">
        <v>832</v>
      </c>
      <c r="G569" s="8" t="s">
        <v>1739</v>
      </c>
      <c r="H569" s="16">
        <v>0</v>
      </c>
      <c r="I569" s="16">
        <v>0</v>
      </c>
      <c r="J569" s="16">
        <v>-500</v>
      </c>
      <c r="O569" s="65" t="s">
        <v>287</v>
      </c>
      <c r="P569" s="65" t="s">
        <v>412</v>
      </c>
      <c r="Q569" s="3">
        <f>VLOOKUP(P569,Data!$D$2:$E$144,2,FALSE)</f>
        <v>34300000</v>
      </c>
    </row>
    <row r="570" spans="1:17" x14ac:dyDescent="0.2">
      <c r="A570" s="1233" t="s">
        <v>2835</v>
      </c>
      <c r="B570" s="1234" t="s">
        <v>1740</v>
      </c>
      <c r="C570" s="1233" t="s">
        <v>2882</v>
      </c>
      <c r="D570" s="1090">
        <v>982</v>
      </c>
      <c r="E570" s="1090" t="s">
        <v>2336</v>
      </c>
      <c r="F570" s="7" t="s">
        <v>833</v>
      </c>
      <c r="G570" s="8" t="s">
        <v>1740</v>
      </c>
      <c r="H570" s="16">
        <v>-996.95</v>
      </c>
      <c r="I570" s="16">
        <v>-3354.96</v>
      </c>
      <c r="J570" s="16">
        <v>-981.96</v>
      </c>
      <c r="O570" s="65" t="s">
        <v>2503</v>
      </c>
      <c r="P570" s="65" t="s">
        <v>395</v>
      </c>
      <c r="Q570" s="3">
        <f>VLOOKUP(P570,Data!$D$2:$E$144,2,FALSE)</f>
        <v>35110000</v>
      </c>
    </row>
    <row r="571" spans="1:17" x14ac:dyDescent="0.2">
      <c r="A571" s="2118" t="s">
        <v>2835</v>
      </c>
      <c r="B571" s="2119" t="s">
        <v>1741</v>
      </c>
      <c r="C571" s="2118" t="s">
        <v>3176</v>
      </c>
      <c r="D571" s="1090">
        <v>0</v>
      </c>
      <c r="E571" s="1090" t="s">
        <v>2336</v>
      </c>
      <c r="F571" s="7" t="s">
        <v>834</v>
      </c>
      <c r="G571" s="8" t="s">
        <v>1741</v>
      </c>
      <c r="H571" s="16">
        <v>-159.05000000000001</v>
      </c>
      <c r="I571" s="16">
        <v>-165.01</v>
      </c>
      <c r="J571" s="16">
        <v>0</v>
      </c>
      <c r="O571" s="2117" t="s">
        <v>2503</v>
      </c>
      <c r="P571" s="2117" t="s">
        <v>395</v>
      </c>
      <c r="Q571" s="3">
        <f>VLOOKUP(P571,Data!$D$2:$E$144,2,FALSE)</f>
        <v>35110000</v>
      </c>
    </row>
    <row r="572" spans="1:17" x14ac:dyDescent="0.2">
      <c r="A572" s="1565" t="s">
        <v>2835</v>
      </c>
      <c r="B572" s="1566" t="s">
        <v>1742</v>
      </c>
      <c r="C572" s="1565" t="s">
        <v>2993</v>
      </c>
      <c r="D572" s="1090">
        <v>256</v>
      </c>
      <c r="E572" s="1090" t="s">
        <v>2337</v>
      </c>
      <c r="F572" s="7" t="s">
        <v>835</v>
      </c>
      <c r="G572" s="8" t="s">
        <v>1742</v>
      </c>
      <c r="H572" s="16">
        <v>-247.78</v>
      </c>
      <c r="I572" s="16">
        <v>0</v>
      </c>
      <c r="J572" s="16">
        <v>-376.65</v>
      </c>
      <c r="O572" s="65" t="s">
        <v>2379</v>
      </c>
      <c r="P572" s="65" t="s">
        <v>339</v>
      </c>
      <c r="Q572" s="3">
        <f>VLOOKUP(P572,Data!$D$2:$E$144,2,FALSE)</f>
        <v>18800000</v>
      </c>
    </row>
    <row r="573" spans="1:17" ht="15" x14ac:dyDescent="0.25">
      <c r="A573" s="1792" t="s">
        <v>2832</v>
      </c>
      <c r="B573" s="1793" t="s">
        <v>1743</v>
      </c>
      <c r="C573" s="278"/>
      <c r="D573" s="1090">
        <v>0</v>
      </c>
      <c r="E573" s="1090" t="s">
        <v>2331</v>
      </c>
      <c r="F573" s="7" t="s">
        <v>836</v>
      </c>
      <c r="G573" s="8" t="s">
        <v>1743</v>
      </c>
      <c r="H573" s="16">
        <v>-845.78</v>
      </c>
      <c r="I573" s="16">
        <v>0</v>
      </c>
      <c r="J573" s="16">
        <v>0</v>
      </c>
      <c r="O573" s="65"/>
      <c r="P573" s="65"/>
      <c r="Q573" s="3" t="e">
        <f>VLOOKUP(P573,Data!$D$2:$E$144,2,FALSE)</f>
        <v>#N/A</v>
      </c>
    </row>
    <row r="574" spans="1:17" ht="25.5" x14ac:dyDescent="0.2">
      <c r="A574" s="1609" t="s">
        <v>2832</v>
      </c>
      <c r="B574" s="1610" t="s">
        <v>1744</v>
      </c>
      <c r="C574" s="1609" t="s">
        <v>3010</v>
      </c>
      <c r="D574" s="1090">
        <v>2480</v>
      </c>
      <c r="E574" s="1090" t="s">
        <v>2336</v>
      </c>
      <c r="F574" s="7" t="s">
        <v>837</v>
      </c>
      <c r="G574" s="8" t="s">
        <v>1744</v>
      </c>
      <c r="H574" s="16">
        <v>-121.43</v>
      </c>
      <c r="I574" s="16">
        <v>-674.19</v>
      </c>
      <c r="J574" s="16">
        <v>-1463.88</v>
      </c>
      <c r="O574" s="65" t="s">
        <v>287</v>
      </c>
      <c r="P574" s="65" t="s">
        <v>412</v>
      </c>
      <c r="Q574" s="3">
        <f>VLOOKUP(P574,Data!$D$2:$E$144,2,FALSE)</f>
        <v>34300000</v>
      </c>
    </row>
    <row r="575" spans="1:17" ht="25.5" x14ac:dyDescent="0.2">
      <c r="A575" s="2031" t="s">
        <v>2832</v>
      </c>
      <c r="B575" s="2032" t="s">
        <v>1745</v>
      </c>
      <c r="C575" s="2031" t="s">
        <v>3148</v>
      </c>
      <c r="D575" s="1090">
        <v>2003</v>
      </c>
      <c r="E575" s="1090" t="s">
        <v>2336</v>
      </c>
      <c r="F575" s="7" t="s">
        <v>838</v>
      </c>
      <c r="G575" s="8" t="s">
        <v>1745</v>
      </c>
      <c r="H575" s="16">
        <v>-1326.27</v>
      </c>
      <c r="I575" s="16">
        <v>-4489.71</v>
      </c>
      <c r="J575" s="16">
        <v>-1870.61</v>
      </c>
      <c r="O575" s="2022" t="s">
        <v>287</v>
      </c>
      <c r="P575" s="2022" t="s">
        <v>412</v>
      </c>
      <c r="Q575" s="3">
        <f>VLOOKUP(P575,Data!$D$2:$E$144,2,FALSE)</f>
        <v>34300000</v>
      </c>
    </row>
    <row r="576" spans="1:17" ht="25.5" x14ac:dyDescent="0.2">
      <c r="A576" s="3" t="s">
        <v>2485</v>
      </c>
      <c r="B576" s="8" t="s">
        <v>1746</v>
      </c>
      <c r="C576" s="264" t="s">
        <v>2489</v>
      </c>
      <c r="D576" s="265">
        <v>50</v>
      </c>
      <c r="E576" s="265" t="s">
        <v>2336</v>
      </c>
      <c r="F576" s="7" t="s">
        <v>839</v>
      </c>
      <c r="G576" s="8" t="s">
        <v>1746</v>
      </c>
      <c r="H576" s="16">
        <v>0</v>
      </c>
      <c r="I576" s="16">
        <v>0</v>
      </c>
      <c r="J576" s="16">
        <v>-35.880000000000003</v>
      </c>
      <c r="O576" s="65" t="s">
        <v>284</v>
      </c>
      <c r="P576" s="65" t="s">
        <v>388</v>
      </c>
      <c r="Q576" s="3">
        <f>VLOOKUP(P576,Data!$D$2:$E$144,2,FALSE)</f>
        <v>22000000</v>
      </c>
    </row>
    <row r="577" spans="1:17" x14ac:dyDescent="0.2">
      <c r="A577" s="1827" t="s">
        <v>2835</v>
      </c>
      <c r="B577" s="1828" t="s">
        <v>1747</v>
      </c>
      <c r="C577" s="1827" t="s">
        <v>3084</v>
      </c>
      <c r="D577" s="1090">
        <v>0</v>
      </c>
      <c r="E577" s="1090" t="s">
        <v>2331</v>
      </c>
      <c r="F577" s="7" t="s">
        <v>840</v>
      </c>
      <c r="G577" s="8" t="s">
        <v>1747</v>
      </c>
      <c r="H577" s="16">
        <v>-20.5</v>
      </c>
      <c r="I577" s="16">
        <v>-76.400000000000006</v>
      </c>
      <c r="J577" s="16">
        <v>-1925</v>
      </c>
      <c r="O577" s="65"/>
      <c r="P577" s="65"/>
      <c r="Q577" s="3" t="e">
        <f>VLOOKUP(P577,Data!$D$2:$E$144,2,FALSE)</f>
        <v>#N/A</v>
      </c>
    </row>
    <row r="578" spans="1:17" ht="15" x14ac:dyDescent="0.25">
      <c r="A578" s="2212" t="s">
        <v>2832</v>
      </c>
      <c r="B578" s="2213" t="s">
        <v>1748</v>
      </c>
      <c r="C578" s="278"/>
      <c r="D578" s="1090">
        <v>0</v>
      </c>
      <c r="E578" s="1090" t="s">
        <v>2331</v>
      </c>
      <c r="F578" s="7" t="s">
        <v>841</v>
      </c>
      <c r="G578" s="8" t="s">
        <v>1748</v>
      </c>
      <c r="H578" s="16">
        <v>-82.45</v>
      </c>
      <c r="I578" s="16">
        <v>0</v>
      </c>
      <c r="J578" s="16">
        <v>-524.48</v>
      </c>
      <c r="O578" s="65"/>
      <c r="P578" s="65"/>
      <c r="Q578" s="3" t="e">
        <f>VLOOKUP(P578,Data!$D$2:$E$144,2,FALSE)</f>
        <v>#N/A</v>
      </c>
    </row>
    <row r="579" spans="1:17" x14ac:dyDescent="0.2">
      <c r="A579" s="2283" t="s">
        <v>2832</v>
      </c>
      <c r="B579" s="2284" t="s">
        <v>1749</v>
      </c>
      <c r="C579" s="2283" t="s">
        <v>3228</v>
      </c>
      <c r="D579" s="1090">
        <v>0</v>
      </c>
      <c r="E579" s="1090" t="s">
        <v>2331</v>
      </c>
      <c r="F579" s="7" t="s">
        <v>842</v>
      </c>
      <c r="G579" s="8" t="s">
        <v>1749</v>
      </c>
      <c r="H579" s="16">
        <v>-317.89999999999998</v>
      </c>
      <c r="I579" s="16">
        <v>-78.87</v>
      </c>
      <c r="J579" s="16">
        <v>-13.88</v>
      </c>
      <c r="O579" s="65"/>
      <c r="P579" s="65"/>
      <c r="Q579" s="3" t="e">
        <f>VLOOKUP(P579,Data!$D$2:$E$144,2,FALSE)</f>
        <v>#N/A</v>
      </c>
    </row>
    <row r="580" spans="1:17" x14ac:dyDescent="0.2">
      <c r="A580" s="3" t="s">
        <v>55</v>
      </c>
      <c r="B580" s="8" t="s">
        <v>1750</v>
      </c>
      <c r="C580" s="60" t="s">
        <v>2341</v>
      </c>
      <c r="D580" s="61">
        <v>7594</v>
      </c>
      <c r="E580" s="61" t="s">
        <v>2336</v>
      </c>
      <c r="F580" s="7" t="s">
        <v>843</v>
      </c>
      <c r="G580" s="8" t="s">
        <v>1750</v>
      </c>
      <c r="H580" s="16">
        <v>-10738.04</v>
      </c>
      <c r="I580" s="16">
        <v>-7593.75</v>
      </c>
      <c r="J580" s="16">
        <v>-7662.09</v>
      </c>
      <c r="O580" s="65" t="s">
        <v>276</v>
      </c>
      <c r="P580" s="65" t="s">
        <v>308</v>
      </c>
      <c r="Q580" s="3">
        <f>VLOOKUP(P580,Data!$D$2:$E$144,2,FALSE)</f>
        <v>79940000</v>
      </c>
    </row>
    <row r="581" spans="1:17" x14ac:dyDescent="0.2">
      <c r="A581" s="2145" t="s">
        <v>2835</v>
      </c>
      <c r="B581" s="2146" t="s">
        <v>1751</v>
      </c>
      <c r="C581" s="14" t="s">
        <v>3185</v>
      </c>
      <c r="D581" s="1090">
        <v>42773.339999999989</v>
      </c>
      <c r="E581" s="1090"/>
      <c r="F581" s="7" t="s">
        <v>844</v>
      </c>
      <c r="G581" s="8" t="s">
        <v>1751</v>
      </c>
      <c r="H581" s="16">
        <v>-392.66</v>
      </c>
      <c r="I581" s="16">
        <v>-1329.91</v>
      </c>
      <c r="J581" s="16">
        <v>-47973.49</v>
      </c>
      <c r="O581" s="65" t="s">
        <v>2503</v>
      </c>
      <c r="P581" s="2144" t="s">
        <v>395</v>
      </c>
      <c r="Q581" s="3">
        <f>VLOOKUP(P581,Data!$D$2:$E$144,2,FALSE)</f>
        <v>35110000</v>
      </c>
    </row>
    <row r="582" spans="1:17" ht="25.5" x14ac:dyDescent="0.2">
      <c r="A582" s="807" t="s">
        <v>2372</v>
      </c>
      <c r="B582" s="809" t="s">
        <v>1752</v>
      </c>
      <c r="C582" s="807" t="s">
        <v>2720</v>
      </c>
      <c r="D582" s="808">
        <v>350</v>
      </c>
      <c r="E582" s="808" t="s">
        <v>2336</v>
      </c>
      <c r="F582" s="7" t="s">
        <v>845</v>
      </c>
      <c r="G582" s="8" t="s">
        <v>1752</v>
      </c>
      <c r="H582" s="16">
        <v>-510</v>
      </c>
      <c r="I582" s="16">
        <v>-510</v>
      </c>
      <c r="J582" s="16">
        <v>-350</v>
      </c>
      <c r="O582" s="65" t="s">
        <v>287</v>
      </c>
      <c r="P582" s="65" t="s">
        <v>417</v>
      </c>
      <c r="Q582" s="3">
        <f>VLOOKUP(P582,Data!$D$2:$E$144,2,FALSE)</f>
        <v>43800000</v>
      </c>
    </row>
    <row r="583" spans="1:17" x14ac:dyDescent="0.2">
      <c r="B583" s="8" t="s">
        <v>1753</v>
      </c>
      <c r="D583" s="16"/>
      <c r="E583" s="56"/>
      <c r="F583" s="7" t="s">
        <v>846</v>
      </c>
      <c r="G583" s="8" t="s">
        <v>1753</v>
      </c>
      <c r="H583" s="16">
        <v>-719.6</v>
      </c>
      <c r="I583" s="16">
        <v>-430.74</v>
      </c>
      <c r="J583" s="16">
        <v>-1117.5999999999999</v>
      </c>
      <c r="O583" s="65"/>
      <c r="P583" s="65"/>
      <c r="Q583" s="3" t="e">
        <f>VLOOKUP(P583,Data!$D$2:$E$144,2,FALSE)</f>
        <v>#N/A</v>
      </c>
    </row>
    <row r="584" spans="1:17" x14ac:dyDescent="0.2">
      <c r="A584" s="1839" t="s">
        <v>2835</v>
      </c>
      <c r="B584" s="1840" t="s">
        <v>1754</v>
      </c>
      <c r="C584" s="1839" t="s">
        <v>3088</v>
      </c>
      <c r="D584" s="1090">
        <v>164</v>
      </c>
      <c r="E584" s="1090" t="s">
        <v>2336</v>
      </c>
      <c r="F584" s="7" t="s">
        <v>847</v>
      </c>
      <c r="G584" s="8" t="s">
        <v>1754</v>
      </c>
      <c r="H584" s="16">
        <v>0</v>
      </c>
      <c r="I584" s="16">
        <v>-10298.709999999999</v>
      </c>
      <c r="J584" s="16">
        <v>-683.52</v>
      </c>
      <c r="O584" s="1838" t="s">
        <v>2503</v>
      </c>
      <c r="P584" s="1838" t="s">
        <v>395</v>
      </c>
      <c r="Q584" s="3">
        <f>VLOOKUP(P584,Data!$D$2:$E$144,2,FALSE)</f>
        <v>35110000</v>
      </c>
    </row>
    <row r="585" spans="1:17" x14ac:dyDescent="0.2">
      <c r="B585" s="8" t="s">
        <v>1755</v>
      </c>
      <c r="D585" s="16"/>
      <c r="E585" s="56"/>
      <c r="F585" s="7" t="s">
        <v>848</v>
      </c>
      <c r="G585" s="8" t="s">
        <v>1755</v>
      </c>
      <c r="H585" s="16">
        <v>-1960.15</v>
      </c>
      <c r="I585" s="16">
        <v>-3435.95</v>
      </c>
      <c r="J585" s="16">
        <v>0</v>
      </c>
      <c r="O585" s="65"/>
      <c r="P585" s="65"/>
      <c r="Q585" s="3" t="e">
        <f>VLOOKUP(P585,Data!$D$2:$E$144,2,FALSE)</f>
        <v>#N/A</v>
      </c>
    </row>
    <row r="586" spans="1:17" x14ac:dyDescent="0.2">
      <c r="A586" s="810" t="s">
        <v>2372</v>
      </c>
      <c r="B586" s="812" t="s">
        <v>1756</v>
      </c>
      <c r="C586" s="810" t="s">
        <v>2721</v>
      </c>
      <c r="D586" s="811">
        <v>239</v>
      </c>
      <c r="E586" s="811" t="s">
        <v>2336</v>
      </c>
      <c r="F586" s="7" t="s">
        <v>849</v>
      </c>
      <c r="G586" s="8" t="s">
        <v>1756</v>
      </c>
      <c r="H586" s="16">
        <v>-15571.75</v>
      </c>
      <c r="I586" s="16">
        <v>-4845.2</v>
      </c>
      <c r="J586" s="16">
        <v>-239</v>
      </c>
      <c r="O586" s="65" t="s">
        <v>276</v>
      </c>
      <c r="P586" s="65" t="s">
        <v>309</v>
      </c>
      <c r="Q586" s="3">
        <f>VLOOKUP(P586,Data!$D$2:$E$144,2,FALSE)</f>
        <v>80500000</v>
      </c>
    </row>
    <row r="587" spans="1:17" ht="25.5" x14ac:dyDescent="0.2">
      <c r="A587" s="1629" t="s">
        <v>2832</v>
      </c>
      <c r="B587" s="1630" t="s">
        <v>1757</v>
      </c>
      <c r="C587" s="1629" t="s">
        <v>3017</v>
      </c>
      <c r="D587" s="1090">
        <v>0</v>
      </c>
      <c r="E587" s="1090" t="s">
        <v>2336</v>
      </c>
      <c r="F587" s="7" t="s">
        <v>850</v>
      </c>
      <c r="G587" s="8" t="s">
        <v>1757</v>
      </c>
      <c r="H587" s="16">
        <v>0</v>
      </c>
      <c r="I587" s="16">
        <v>-94.46</v>
      </c>
      <c r="J587" s="16">
        <v>0</v>
      </c>
      <c r="O587" s="65" t="s">
        <v>287</v>
      </c>
      <c r="P587" s="65" t="s">
        <v>412</v>
      </c>
      <c r="Q587" s="3">
        <f>VLOOKUP(P587,Data!$D$2:$E$144,2,FALSE)</f>
        <v>34300000</v>
      </c>
    </row>
    <row r="588" spans="1:17" ht="25.5" x14ac:dyDescent="0.2">
      <c r="A588" s="2286" t="s">
        <v>2832</v>
      </c>
      <c r="B588" s="2287" t="s">
        <v>1758</v>
      </c>
      <c r="C588" s="2286" t="s">
        <v>3229</v>
      </c>
      <c r="D588" s="1090">
        <v>389</v>
      </c>
      <c r="E588" s="1090" t="s">
        <v>2336</v>
      </c>
      <c r="F588" s="7" t="s">
        <v>851</v>
      </c>
      <c r="G588" s="8" t="s">
        <v>1758</v>
      </c>
      <c r="H588" s="16">
        <v>-576.4</v>
      </c>
      <c r="I588" s="16">
        <v>-184</v>
      </c>
      <c r="J588" s="16">
        <v>-314.68</v>
      </c>
      <c r="O588" s="2285" t="s">
        <v>287</v>
      </c>
      <c r="P588" s="2285" t="s">
        <v>413</v>
      </c>
      <c r="Q588" s="3">
        <f>VLOOKUP(P588,Data!$D$2:$E$144,2,FALSE)</f>
        <v>50110000</v>
      </c>
    </row>
    <row r="589" spans="1:17" x14ac:dyDescent="0.2">
      <c r="A589" s="1406" t="s">
        <v>2832</v>
      </c>
      <c r="B589" s="1407" t="s">
        <v>1759</v>
      </c>
      <c r="C589" s="1406" t="s">
        <v>2937</v>
      </c>
      <c r="D589" s="1090">
        <v>260</v>
      </c>
      <c r="E589" s="1090" t="s">
        <v>2336</v>
      </c>
      <c r="F589" s="7" t="s">
        <v>852</v>
      </c>
      <c r="G589" s="8" t="s">
        <v>1759</v>
      </c>
      <c r="H589" s="16">
        <v>-10932</v>
      </c>
      <c r="I589" s="16">
        <v>0</v>
      </c>
      <c r="J589" s="16">
        <v>-260</v>
      </c>
      <c r="O589" s="65" t="s">
        <v>2503</v>
      </c>
      <c r="P589" s="65" t="s">
        <v>395</v>
      </c>
      <c r="Q589" s="3">
        <f>VLOOKUP(P589,Data!$D$2:$E$144,2,FALSE)</f>
        <v>35110000</v>
      </c>
    </row>
    <row r="590" spans="1:17" ht="25.5" x14ac:dyDescent="0.25">
      <c r="A590" s="346" t="s">
        <v>2524</v>
      </c>
      <c r="B590" s="348" t="s">
        <v>1760</v>
      </c>
      <c r="C590" s="278"/>
      <c r="D590" s="347">
        <v>264.5</v>
      </c>
      <c r="E590" s="347" t="s">
        <v>2337</v>
      </c>
      <c r="F590" s="7" t="s">
        <v>853</v>
      </c>
      <c r="G590" s="8" t="s">
        <v>1760</v>
      </c>
      <c r="H590" s="16">
        <v>-423.2</v>
      </c>
      <c r="I590" s="16">
        <v>-89.4</v>
      </c>
      <c r="J590" s="16">
        <v>-264.5</v>
      </c>
      <c r="O590" s="65"/>
      <c r="P590" s="65"/>
      <c r="Q590" s="3" t="e">
        <f>VLOOKUP(P590,Data!$D$2:$E$144,2,FALSE)</f>
        <v>#N/A</v>
      </c>
    </row>
    <row r="591" spans="1:17" x14ac:dyDescent="0.2">
      <c r="A591" s="1160" t="s">
        <v>2832</v>
      </c>
      <c r="B591" s="1161" t="s">
        <v>1761</v>
      </c>
      <c r="C591" s="1160" t="s">
        <v>2859</v>
      </c>
      <c r="D591" s="1090">
        <v>0</v>
      </c>
      <c r="E591" s="1090" t="s">
        <v>2331</v>
      </c>
      <c r="F591" s="7" t="s">
        <v>854</v>
      </c>
      <c r="G591" s="8" t="s">
        <v>1761</v>
      </c>
      <c r="H591" s="16">
        <v>-623.97</v>
      </c>
      <c r="I591" s="16">
        <v>-1046.69</v>
      </c>
      <c r="J591" s="16">
        <v>0</v>
      </c>
      <c r="O591" s="65"/>
      <c r="P591" s="65"/>
      <c r="Q591" s="3" t="e">
        <f>VLOOKUP(P591,Data!$D$2:$E$144,2,FALSE)</f>
        <v>#N/A</v>
      </c>
    </row>
    <row r="592" spans="1:17" ht="25.5" x14ac:dyDescent="0.2">
      <c r="A592" s="283" t="s">
        <v>2524</v>
      </c>
      <c r="B592" s="285" t="s">
        <v>1762</v>
      </c>
      <c r="C592" s="283" t="s">
        <v>2526</v>
      </c>
      <c r="D592" s="284">
        <v>675</v>
      </c>
      <c r="E592" s="284" t="s">
        <v>2336</v>
      </c>
      <c r="F592" s="7" t="s">
        <v>855</v>
      </c>
      <c r="G592" s="8" t="s">
        <v>1762</v>
      </c>
      <c r="H592" s="16">
        <v>-286</v>
      </c>
      <c r="I592" s="16">
        <v>-256</v>
      </c>
      <c r="J592" s="16">
        <v>-675</v>
      </c>
      <c r="O592" s="65" t="s">
        <v>288</v>
      </c>
      <c r="P592" s="65" t="s">
        <v>419</v>
      </c>
      <c r="Q592" s="3">
        <f>VLOOKUP(P592,Data!$D$2:$E$144,2,FALSE)</f>
        <v>79952000</v>
      </c>
    </row>
    <row r="593" spans="1:17" x14ac:dyDescent="0.2">
      <c r="B593" s="8" t="s">
        <v>1763</v>
      </c>
      <c r="D593" s="16"/>
      <c r="E593" s="56"/>
      <c r="F593" s="7" t="s">
        <v>856</v>
      </c>
      <c r="G593" s="8" t="s">
        <v>1763</v>
      </c>
      <c r="H593" s="16">
        <v>-252</v>
      </c>
      <c r="I593" s="16">
        <v>-108</v>
      </c>
      <c r="J593" s="16">
        <v>0</v>
      </c>
      <c r="O593" s="65"/>
      <c r="P593" s="65"/>
      <c r="Q593" s="3" t="e">
        <f>VLOOKUP(P593,Data!$D$2:$E$144,2,FALSE)</f>
        <v>#N/A</v>
      </c>
    </row>
    <row r="594" spans="1:17" ht="25.5" x14ac:dyDescent="0.2">
      <c r="A594" s="1613" t="s">
        <v>2835</v>
      </c>
      <c r="B594" s="1614" t="s">
        <v>1764</v>
      </c>
      <c r="C594" s="1613" t="s">
        <v>3012</v>
      </c>
      <c r="D594" s="1090">
        <v>159</v>
      </c>
      <c r="E594" s="1090" t="s">
        <v>2336</v>
      </c>
      <c r="F594" s="7" t="s">
        <v>857</v>
      </c>
      <c r="G594" s="8" t="s">
        <v>1764</v>
      </c>
      <c r="H594" s="16">
        <v>0</v>
      </c>
      <c r="I594" s="16">
        <v>-236</v>
      </c>
      <c r="J594" s="16">
        <v>-259</v>
      </c>
      <c r="O594" s="65" t="s">
        <v>2378</v>
      </c>
      <c r="P594" s="65" t="s">
        <v>365</v>
      </c>
      <c r="Q594" s="3">
        <f>VLOOKUP(P594,Data!$D$2:$E$144,2,FALSE)</f>
        <v>33140000</v>
      </c>
    </row>
    <row r="595" spans="1:17" x14ac:dyDescent="0.2">
      <c r="B595" s="8" t="s">
        <v>1765</v>
      </c>
      <c r="D595" s="16"/>
      <c r="E595" s="56"/>
      <c r="F595" s="7" t="s">
        <v>858</v>
      </c>
      <c r="G595" s="8" t="s">
        <v>1765</v>
      </c>
      <c r="H595" s="16">
        <v>0</v>
      </c>
      <c r="I595" s="16">
        <v>-248</v>
      </c>
      <c r="J595" s="16">
        <v>-256</v>
      </c>
      <c r="O595" s="65"/>
      <c r="P595" s="65"/>
      <c r="Q595" s="3" t="e">
        <f>VLOOKUP(P595,Data!$D$2:$E$144,2,FALSE)</f>
        <v>#N/A</v>
      </c>
    </row>
    <row r="596" spans="1:17" x14ac:dyDescent="0.2">
      <c r="A596" s="813" t="s">
        <v>2372</v>
      </c>
      <c r="B596" s="815" t="s">
        <v>1766</v>
      </c>
      <c r="C596" s="813" t="s">
        <v>2722</v>
      </c>
      <c r="D596" s="814">
        <v>24696</v>
      </c>
      <c r="E596" s="814" t="s">
        <v>2336</v>
      </c>
      <c r="F596" s="7" t="s">
        <v>859</v>
      </c>
      <c r="G596" s="8" t="s">
        <v>1766</v>
      </c>
      <c r="H596" s="16">
        <v>-20957.75</v>
      </c>
      <c r="I596" s="16">
        <v>-21840</v>
      </c>
      <c r="J596" s="16">
        <v>-24696</v>
      </c>
      <c r="O596" s="65" t="s">
        <v>276</v>
      </c>
      <c r="P596" s="65" t="s">
        <v>309</v>
      </c>
      <c r="Q596" s="3">
        <f>VLOOKUP(P596,Data!$D$2:$E$144,2,FALSE)</f>
        <v>80500000</v>
      </c>
    </row>
    <row r="597" spans="1:17" x14ac:dyDescent="0.2">
      <c r="B597" s="8" t="s">
        <v>1767</v>
      </c>
      <c r="D597" s="16"/>
      <c r="E597" s="56"/>
      <c r="F597" s="7" t="s">
        <v>860</v>
      </c>
      <c r="G597" s="8" t="s">
        <v>1767</v>
      </c>
      <c r="H597" s="16">
        <v>-66</v>
      </c>
      <c r="I597" s="16">
        <v>0</v>
      </c>
      <c r="J597" s="16">
        <v>0</v>
      </c>
      <c r="O597" s="65"/>
      <c r="P597" s="65"/>
      <c r="Q597" s="3" t="e">
        <f>VLOOKUP(P597,Data!$D$2:$E$144,2,FALSE)</f>
        <v>#N/A</v>
      </c>
    </row>
    <row r="598" spans="1:17" x14ac:dyDescent="0.2">
      <c r="B598" s="8" t="s">
        <v>1768</v>
      </c>
      <c r="D598" s="16"/>
      <c r="E598" s="56"/>
      <c r="F598" s="7" t="s">
        <v>861</v>
      </c>
      <c r="G598" s="8" t="s">
        <v>1768</v>
      </c>
      <c r="H598" s="16">
        <v>-565.87</v>
      </c>
      <c r="I598" s="16">
        <v>0</v>
      </c>
      <c r="J598" s="16">
        <v>0</v>
      </c>
      <c r="O598" s="65"/>
      <c r="P598" s="65"/>
      <c r="Q598" s="3" t="e">
        <f>VLOOKUP(P598,Data!$D$2:$E$144,2,FALSE)</f>
        <v>#N/A</v>
      </c>
    </row>
    <row r="599" spans="1:17" x14ac:dyDescent="0.2">
      <c r="A599" s="2244" t="s">
        <v>2835</v>
      </c>
      <c r="B599" s="2245" t="s">
        <v>1769</v>
      </c>
      <c r="C599" s="14" t="s">
        <v>3214</v>
      </c>
      <c r="D599" s="1090">
        <v>190</v>
      </c>
      <c r="E599" s="1090" t="s">
        <v>2336</v>
      </c>
      <c r="F599" s="7" t="s">
        <v>862</v>
      </c>
      <c r="G599" s="8" t="s">
        <v>1769</v>
      </c>
      <c r="H599" s="16">
        <v>0</v>
      </c>
      <c r="I599" s="16">
        <v>-3889</v>
      </c>
      <c r="J599" s="16">
        <v>-19156</v>
      </c>
      <c r="O599" s="2243" t="s">
        <v>2503</v>
      </c>
      <c r="P599" s="2243" t="s">
        <v>395</v>
      </c>
      <c r="Q599" s="3">
        <f>VLOOKUP(P599,Data!$D$2:$E$144,2,FALSE)</f>
        <v>35110000</v>
      </c>
    </row>
    <row r="600" spans="1:17" x14ac:dyDescent="0.2">
      <c r="B600" s="8" t="s">
        <v>1770</v>
      </c>
      <c r="D600" s="16"/>
      <c r="E600" s="56"/>
      <c r="F600" s="7" t="s">
        <v>863</v>
      </c>
      <c r="G600" s="8" t="s">
        <v>1770</v>
      </c>
      <c r="H600" s="16">
        <v>-8595</v>
      </c>
      <c r="I600" s="16">
        <v>-3550</v>
      </c>
      <c r="J600" s="16">
        <v>-2574</v>
      </c>
      <c r="O600" s="65"/>
      <c r="P600" s="65"/>
      <c r="Q600" s="3" t="e">
        <f>VLOOKUP(P600,Data!$D$2:$E$144,2,FALSE)</f>
        <v>#N/A</v>
      </c>
    </row>
    <row r="601" spans="1:17" ht="25.5" x14ac:dyDescent="0.2">
      <c r="A601" s="1796" t="s">
        <v>2832</v>
      </c>
      <c r="B601" s="1797" t="s">
        <v>1771</v>
      </c>
      <c r="C601" s="1796" t="s">
        <v>3074</v>
      </c>
      <c r="D601" s="1090">
        <v>350</v>
      </c>
      <c r="E601" s="1090" t="s">
        <v>2336</v>
      </c>
      <c r="F601" s="7" t="s">
        <v>864</v>
      </c>
      <c r="G601" s="8" t="s">
        <v>1771</v>
      </c>
      <c r="H601" s="16">
        <v>-450</v>
      </c>
      <c r="I601" s="16">
        <v>0</v>
      </c>
      <c r="J601" s="16">
        <v>-350</v>
      </c>
      <c r="O601" s="65" t="s">
        <v>287</v>
      </c>
      <c r="P601" s="65" t="s">
        <v>413</v>
      </c>
      <c r="Q601" s="3">
        <f>VLOOKUP(P601,Data!$D$2:$E$144,2,FALSE)</f>
        <v>50110000</v>
      </c>
    </row>
    <row r="602" spans="1:17" x14ac:dyDescent="0.2">
      <c r="A602" s="3" t="s">
        <v>2485</v>
      </c>
      <c r="B602" s="8" t="s">
        <v>1772</v>
      </c>
      <c r="C602" s="266" t="s">
        <v>2490</v>
      </c>
      <c r="D602" s="16"/>
      <c r="E602" s="56" t="s">
        <v>2336</v>
      </c>
      <c r="F602" s="7" t="s">
        <v>865</v>
      </c>
      <c r="G602" s="8" t="s">
        <v>1772</v>
      </c>
      <c r="H602" s="16">
        <v>-145.99</v>
      </c>
      <c r="I602" s="16">
        <v>0</v>
      </c>
      <c r="J602" s="16">
        <v>0</v>
      </c>
      <c r="O602" s="65" t="s">
        <v>427</v>
      </c>
      <c r="P602" s="65" t="s">
        <v>370</v>
      </c>
      <c r="Q602" s="3">
        <f>VLOOKUP(P602,Data!$D$2:$E$144,2,FALSE)</f>
        <v>30200000</v>
      </c>
    </row>
    <row r="603" spans="1:17" x14ac:dyDescent="0.2">
      <c r="A603" s="1617" t="s">
        <v>2835</v>
      </c>
      <c r="B603" s="1618" t="s">
        <v>1773</v>
      </c>
      <c r="C603" s="1617" t="s">
        <v>3013</v>
      </c>
      <c r="D603" s="1090">
        <v>1521</v>
      </c>
      <c r="E603" s="1090" t="s">
        <v>2336</v>
      </c>
      <c r="F603" s="7" t="s">
        <v>866</v>
      </c>
      <c r="G603" s="8" t="s">
        <v>1773</v>
      </c>
      <c r="H603" s="16">
        <v>0</v>
      </c>
      <c r="I603" s="16">
        <v>-10660.51</v>
      </c>
      <c r="J603" s="16">
        <v>0</v>
      </c>
      <c r="O603" s="65" t="s">
        <v>2503</v>
      </c>
      <c r="P603" s="65" t="s">
        <v>395</v>
      </c>
      <c r="Q603" s="3">
        <f>VLOOKUP(P603,Data!$D$2:$E$144,2,FALSE)</f>
        <v>35110000</v>
      </c>
    </row>
    <row r="604" spans="1:17" x14ac:dyDescent="0.2">
      <c r="B604" s="8" t="s">
        <v>1774</v>
      </c>
      <c r="D604" s="16"/>
      <c r="E604" s="56"/>
      <c r="F604" s="7" t="s">
        <v>867</v>
      </c>
      <c r="G604" s="8" t="s">
        <v>1774</v>
      </c>
      <c r="H604" s="16">
        <v>-256</v>
      </c>
      <c r="I604" s="16">
        <v>0</v>
      </c>
      <c r="J604" s="16">
        <v>0</v>
      </c>
      <c r="O604" s="65"/>
      <c r="P604" s="65"/>
      <c r="Q604" s="3" t="e">
        <f>VLOOKUP(P604,Data!$D$2:$E$144,2,FALSE)</f>
        <v>#N/A</v>
      </c>
    </row>
    <row r="605" spans="1:17" ht="25.5" x14ac:dyDescent="0.2">
      <c r="A605" s="2163" t="s">
        <v>2832</v>
      </c>
      <c r="B605" s="2164" t="s">
        <v>1775</v>
      </c>
      <c r="C605" s="2163" t="s">
        <v>3188</v>
      </c>
      <c r="D605" s="1090">
        <v>394</v>
      </c>
      <c r="E605" s="1090" t="s">
        <v>2336</v>
      </c>
      <c r="F605" s="7" t="s">
        <v>868</v>
      </c>
      <c r="G605" s="8" t="s">
        <v>1775</v>
      </c>
      <c r="H605" s="16">
        <v>-589.29999999999995</v>
      </c>
      <c r="I605" s="16">
        <v>-196.9</v>
      </c>
      <c r="J605" s="16">
        <v>-393.8</v>
      </c>
      <c r="O605" s="2154" t="s">
        <v>287</v>
      </c>
      <c r="P605" s="2154" t="s">
        <v>417</v>
      </c>
      <c r="Q605" s="3">
        <f>VLOOKUP(P605,Data!$D$2:$E$144,2,FALSE)</f>
        <v>43800000</v>
      </c>
    </row>
    <row r="606" spans="1:17" ht="25.5" x14ac:dyDescent="0.2">
      <c r="A606" s="1587" t="s">
        <v>2835</v>
      </c>
      <c r="B606" s="1588" t="s">
        <v>1776</v>
      </c>
      <c r="C606" s="1587" t="s">
        <v>3002</v>
      </c>
      <c r="D606" s="1090">
        <v>692</v>
      </c>
      <c r="E606" s="1090" t="s">
        <v>2336</v>
      </c>
      <c r="F606" s="7" t="s">
        <v>869</v>
      </c>
      <c r="G606" s="8" t="s">
        <v>1776</v>
      </c>
      <c r="H606" s="16">
        <v>-1544.24</v>
      </c>
      <c r="I606" s="16">
        <v>-66.67</v>
      </c>
      <c r="J606" s="16">
        <v>-562.46</v>
      </c>
      <c r="O606" s="65" t="s">
        <v>287</v>
      </c>
      <c r="P606" s="65" t="s">
        <v>412</v>
      </c>
      <c r="Q606" s="3">
        <f>VLOOKUP(P606,Data!$D$2:$E$144,2,FALSE)</f>
        <v>34300000</v>
      </c>
    </row>
    <row r="607" spans="1:17" ht="15" x14ac:dyDescent="0.25">
      <c r="A607" s="1605" t="s">
        <v>2832</v>
      </c>
      <c r="B607" s="1606" t="s">
        <v>1777</v>
      </c>
      <c r="C607" s="278"/>
      <c r="D607" s="1090">
        <v>0</v>
      </c>
      <c r="E607" s="1090" t="s">
        <v>2331</v>
      </c>
      <c r="F607" s="7" t="s">
        <v>870</v>
      </c>
      <c r="G607" s="8" t="s">
        <v>1777</v>
      </c>
      <c r="H607" s="16">
        <v>-75.040000000000006</v>
      </c>
      <c r="I607" s="16">
        <v>-15.01</v>
      </c>
      <c r="J607" s="16">
        <v>-90.06</v>
      </c>
      <c r="O607" s="65"/>
      <c r="P607" s="65"/>
      <c r="Q607" s="3" t="e">
        <f>VLOOKUP(P607,Data!$D$2:$E$144,2,FALSE)</f>
        <v>#N/A</v>
      </c>
    </row>
    <row r="608" spans="1:17" x14ac:dyDescent="0.2">
      <c r="A608" s="552" t="s">
        <v>2443</v>
      </c>
      <c r="B608" s="554" t="s">
        <v>1778</v>
      </c>
      <c r="C608" s="552" t="s">
        <v>2606</v>
      </c>
      <c r="D608" s="553">
        <v>1000</v>
      </c>
      <c r="E608" s="553" t="s">
        <v>2607</v>
      </c>
      <c r="F608" s="7" t="s">
        <v>871</v>
      </c>
      <c r="G608" s="8" t="s">
        <v>1778</v>
      </c>
      <c r="H608" s="16">
        <v>-5625</v>
      </c>
      <c r="I608" s="16">
        <v>-2572.5</v>
      </c>
      <c r="J608" s="16">
        <v>-1000</v>
      </c>
      <c r="O608" s="65" t="s">
        <v>276</v>
      </c>
      <c r="P608" s="65" t="s">
        <v>311</v>
      </c>
      <c r="Q608" s="3">
        <f>VLOOKUP(P608,Data!$D$2:$E$144,2,FALSE)</f>
        <v>66000000</v>
      </c>
    </row>
    <row r="609" spans="1:25" x14ac:dyDescent="0.2">
      <c r="A609" s="552"/>
      <c r="B609" s="554" t="s">
        <v>1779</v>
      </c>
      <c r="C609" s="552"/>
      <c r="D609" s="553"/>
      <c r="E609" s="553"/>
      <c r="F609" s="7" t="s">
        <v>872</v>
      </c>
      <c r="G609" s="8" t="s">
        <v>1779</v>
      </c>
      <c r="H609" s="16">
        <v>-75</v>
      </c>
      <c r="I609" s="16">
        <v>0</v>
      </c>
      <c r="J609" s="16">
        <v>0</v>
      </c>
      <c r="O609" s="65"/>
      <c r="P609" s="65"/>
      <c r="Q609" s="3" t="e">
        <f>VLOOKUP(P609,Data!$D$2:$E$144,2,FALSE)</f>
        <v>#N/A</v>
      </c>
    </row>
    <row r="610" spans="1:25" x14ac:dyDescent="0.2">
      <c r="A610" s="816" t="s">
        <v>2372</v>
      </c>
      <c r="B610" s="818" t="s">
        <v>1780</v>
      </c>
      <c r="C610" s="816" t="s">
        <v>2723</v>
      </c>
      <c r="D610" s="817">
        <v>924</v>
      </c>
      <c r="E610" s="817" t="s">
        <v>2331</v>
      </c>
      <c r="F610" s="7" t="s">
        <v>873</v>
      </c>
      <c r="G610" s="8" t="s">
        <v>1780</v>
      </c>
      <c r="H610" s="16">
        <v>0</v>
      </c>
      <c r="I610" s="16">
        <v>-834.26</v>
      </c>
      <c r="J610" s="16">
        <v>2285</v>
      </c>
      <c r="O610" s="65" t="s">
        <v>276</v>
      </c>
      <c r="P610" s="65" t="s">
        <v>309</v>
      </c>
      <c r="Q610" s="3">
        <f>VLOOKUP(P610,Data!$D$2:$E$144,2,FALSE)</f>
        <v>80500000</v>
      </c>
    </row>
    <row r="611" spans="1:25" s="426" customFormat="1" x14ac:dyDescent="0.2">
      <c r="B611" s="256"/>
      <c r="D611" s="423">
        <f>SUM(D612:D615)</f>
        <v>22953.98</v>
      </c>
      <c r="E611" s="423"/>
      <c r="F611" s="255" t="s">
        <v>874</v>
      </c>
      <c r="G611" s="256" t="s">
        <v>1781</v>
      </c>
      <c r="H611" s="423">
        <v>-15318.45</v>
      </c>
      <c r="I611" s="423">
        <v>-15293.11</v>
      </c>
      <c r="J611" s="423">
        <v>-22953.98</v>
      </c>
      <c r="Q611" s="426" t="e">
        <f>VLOOKUP(P611,Data!$D$2:$E$144,2,FALSE)</f>
        <v>#N/A</v>
      </c>
      <c r="Y611" s="258"/>
    </row>
    <row r="612" spans="1:25" s="1076" customFormat="1" x14ac:dyDescent="0.2">
      <c r="A612" s="1080" t="s">
        <v>2372</v>
      </c>
      <c r="B612" s="1021" t="s">
        <v>2819</v>
      </c>
      <c r="C612" s="1080" t="s">
        <v>2724</v>
      </c>
      <c r="D612" s="1081">
        <v>233.34</v>
      </c>
      <c r="E612" s="1081" t="s">
        <v>2336</v>
      </c>
      <c r="F612" s="1077" t="s">
        <v>874</v>
      </c>
      <c r="G612" s="1078" t="s">
        <v>1781</v>
      </c>
      <c r="H612" s="1090"/>
      <c r="I612" s="1090"/>
      <c r="J612" s="1090"/>
      <c r="O612" s="1076" t="s">
        <v>288</v>
      </c>
      <c r="P612" s="1076" t="s">
        <v>421</v>
      </c>
      <c r="Q612" s="1076">
        <f>VLOOKUP(P612,Data!$D$2:$E$144,2,FALSE)</f>
        <v>55110000</v>
      </c>
      <c r="Y612" s="1079"/>
    </row>
    <row r="613" spans="1:25" s="1082" customFormat="1" x14ac:dyDescent="0.2">
      <c r="A613" s="1086" t="s">
        <v>2372</v>
      </c>
      <c r="B613" s="1087" t="s">
        <v>2820</v>
      </c>
      <c r="C613" s="1086" t="s">
        <v>2821</v>
      </c>
      <c r="D613" s="890">
        <v>233.32</v>
      </c>
      <c r="E613" s="598" t="s">
        <v>2336</v>
      </c>
      <c r="F613" s="1083" t="s">
        <v>874</v>
      </c>
      <c r="G613" s="1084" t="s">
        <v>1781</v>
      </c>
      <c r="H613" s="1090"/>
      <c r="I613" s="1090"/>
      <c r="J613" s="1090"/>
      <c r="O613" s="1088" t="s">
        <v>288</v>
      </c>
      <c r="P613" s="1088" t="s">
        <v>421</v>
      </c>
      <c r="Q613" s="1082">
        <f>VLOOKUP(P613,Data!$D$2:$E$144,2,FALSE)</f>
        <v>55110000</v>
      </c>
      <c r="Y613" s="1085"/>
    </row>
    <row r="614" spans="1:25" s="1082" customFormat="1" x14ac:dyDescent="0.2">
      <c r="A614" s="1086" t="s">
        <v>2372</v>
      </c>
      <c r="B614" s="1021" t="s">
        <v>2822</v>
      </c>
      <c r="C614" s="1089" t="s">
        <v>2824</v>
      </c>
      <c r="D614" s="890">
        <v>20492.349999999999</v>
      </c>
      <c r="E614" s="598" t="s">
        <v>2336</v>
      </c>
      <c r="F614" s="1083" t="s">
        <v>874</v>
      </c>
      <c r="G614" s="1084" t="s">
        <v>1781</v>
      </c>
      <c r="H614" s="1090"/>
      <c r="I614" s="1090"/>
      <c r="J614" s="1090"/>
      <c r="O614" s="1088" t="s">
        <v>288</v>
      </c>
      <c r="P614" s="1088" t="s">
        <v>421</v>
      </c>
      <c r="Q614" s="1082">
        <f>VLOOKUP(P614,Data!$D$2:$E$144,2,FALSE)</f>
        <v>55110000</v>
      </c>
      <c r="Y614" s="1085"/>
    </row>
    <row r="615" spans="1:25" x14ac:dyDescent="0.2">
      <c r="A615" s="816" t="s">
        <v>2372</v>
      </c>
      <c r="B615" s="1021" t="s">
        <v>2823</v>
      </c>
      <c r="C615" s="1089" t="s">
        <v>2825</v>
      </c>
      <c r="D615" s="890">
        <v>1994.97</v>
      </c>
      <c r="E615" s="598" t="s">
        <v>2336</v>
      </c>
      <c r="F615" s="7" t="s">
        <v>874</v>
      </c>
      <c r="G615" s="8" t="s">
        <v>1781</v>
      </c>
      <c r="H615" s="1090"/>
      <c r="I615" s="1090"/>
      <c r="J615" s="1090"/>
      <c r="O615" s="1088" t="s">
        <v>288</v>
      </c>
      <c r="P615" s="1088" t="s">
        <v>421</v>
      </c>
      <c r="Q615" s="3">
        <f>VLOOKUP(P615,Data!$D$2:$E$144,2,FALSE)</f>
        <v>55110000</v>
      </c>
    </row>
    <row r="616" spans="1:25" x14ac:dyDescent="0.2">
      <c r="B616" s="8" t="s">
        <v>1782</v>
      </c>
      <c r="D616" s="16"/>
      <c r="E616" s="56"/>
      <c r="F616" s="7" t="s">
        <v>875</v>
      </c>
      <c r="G616" s="8" t="s">
        <v>1782</v>
      </c>
      <c r="H616" s="16">
        <v>-14208.5</v>
      </c>
      <c r="I616" s="16">
        <v>-11906</v>
      </c>
      <c r="J616" s="16">
        <v>-14412.5</v>
      </c>
      <c r="O616" s="65"/>
      <c r="P616" s="65"/>
      <c r="Q616" s="3" t="e">
        <f>VLOOKUP(P616,Data!$D$2:$E$144,2,FALSE)</f>
        <v>#N/A</v>
      </c>
    </row>
    <row r="617" spans="1:25" x14ac:dyDescent="0.2">
      <c r="B617" s="8" t="s">
        <v>1783</v>
      </c>
      <c r="D617" s="16"/>
      <c r="E617" s="56"/>
      <c r="F617" s="7" t="s">
        <v>876</v>
      </c>
      <c r="G617" s="8" t="s">
        <v>1783</v>
      </c>
      <c r="H617" s="16">
        <v>-8024.84</v>
      </c>
      <c r="I617" s="16">
        <v>-748.32</v>
      </c>
      <c r="J617" s="16">
        <v>0</v>
      </c>
      <c r="O617" s="65"/>
      <c r="P617" s="65"/>
      <c r="Q617" s="3" t="e">
        <f>VLOOKUP(P617,Data!$D$2:$E$144,2,FALSE)</f>
        <v>#N/A</v>
      </c>
    </row>
    <row r="618" spans="1:25" x14ac:dyDescent="0.2">
      <c r="B618" s="8" t="s">
        <v>1784</v>
      </c>
      <c r="D618" s="16"/>
      <c r="E618" s="56"/>
      <c r="F618" s="7" t="s">
        <v>877</v>
      </c>
      <c r="G618" s="8" t="s">
        <v>1784</v>
      </c>
      <c r="H618" s="16">
        <v>-392.5</v>
      </c>
      <c r="I618" s="16">
        <v>-315</v>
      </c>
      <c r="J618" s="16">
        <v>0</v>
      </c>
      <c r="O618" s="65"/>
      <c r="P618" s="65"/>
      <c r="Q618" s="3" t="e">
        <f>VLOOKUP(P618,Data!$D$2:$E$144,2,FALSE)</f>
        <v>#N/A</v>
      </c>
    </row>
    <row r="619" spans="1:25" x14ac:dyDescent="0.2">
      <c r="A619" s="286"/>
      <c r="B619" s="288" t="s">
        <v>1785</v>
      </c>
      <c r="C619" s="286"/>
      <c r="D619" s="287"/>
      <c r="E619" s="287"/>
      <c r="F619" s="7" t="s">
        <v>878</v>
      </c>
      <c r="G619" s="8" t="s">
        <v>1785</v>
      </c>
      <c r="H619" s="16">
        <v>0</v>
      </c>
      <c r="I619" s="16">
        <v>-80</v>
      </c>
      <c r="J619" s="16">
        <v>0</v>
      </c>
      <c r="O619" s="65"/>
      <c r="P619" s="65"/>
      <c r="Q619" s="3" t="e">
        <f>VLOOKUP(P619,Data!$D$2:$E$144,2,FALSE)</f>
        <v>#N/A</v>
      </c>
    </row>
    <row r="620" spans="1:25" s="1203" customFormat="1" x14ac:dyDescent="0.2">
      <c r="B620" s="1202"/>
      <c r="D620" s="1206">
        <f>SUM(D621:D622)</f>
        <v>760.85</v>
      </c>
      <c r="E620" s="1206"/>
      <c r="F620" s="1201" t="s">
        <v>879</v>
      </c>
      <c r="G620" s="1202" t="s">
        <v>1786</v>
      </c>
      <c r="H620" s="1206">
        <v>0</v>
      </c>
      <c r="I620" s="1206">
        <v>-162.15</v>
      </c>
      <c r="J620" s="1206">
        <v>-964.2</v>
      </c>
      <c r="Q620" s="1203" t="e">
        <f>VLOOKUP(P620,Data!$D$2:$E$144,2,FALSE)</f>
        <v>#N/A</v>
      </c>
      <c r="Y620" s="1205"/>
    </row>
    <row r="621" spans="1:25" s="1198" customFormat="1" ht="25.5" x14ac:dyDescent="0.2">
      <c r="A621" s="1207" t="s">
        <v>2524</v>
      </c>
      <c r="B621" s="1128" t="s">
        <v>2876</v>
      </c>
      <c r="C621" s="1207" t="s">
        <v>2530</v>
      </c>
      <c r="D621" s="1090">
        <v>47.85</v>
      </c>
      <c r="E621" s="1090" t="s">
        <v>2337</v>
      </c>
      <c r="F621" s="1199" t="s">
        <v>879</v>
      </c>
      <c r="G621" s="1200" t="s">
        <v>1786</v>
      </c>
      <c r="H621" s="1090"/>
      <c r="I621" s="1090"/>
      <c r="J621" s="1090"/>
      <c r="O621" s="1198" t="s">
        <v>276</v>
      </c>
      <c r="P621" s="1198" t="s">
        <v>309</v>
      </c>
      <c r="Q621" s="1198">
        <f>VLOOKUP(P621,Data!$D$2:$E$144,2,FALSE)</f>
        <v>80500000</v>
      </c>
      <c r="Y621" s="1204"/>
    </row>
    <row r="622" spans="1:25" x14ac:dyDescent="0.2">
      <c r="A622" s="1209" t="s">
        <v>2835</v>
      </c>
      <c r="B622" s="1128" t="s">
        <v>2877</v>
      </c>
      <c r="C622" s="1209" t="s">
        <v>2851</v>
      </c>
      <c r="D622" s="1090">
        <v>713</v>
      </c>
      <c r="E622" s="1090" t="s">
        <v>2336</v>
      </c>
      <c r="F622" s="7" t="s">
        <v>879</v>
      </c>
      <c r="G622" s="8" t="s">
        <v>1786</v>
      </c>
      <c r="H622" s="1090"/>
      <c r="I622" s="1090"/>
      <c r="J622" s="1090"/>
      <c r="O622" s="65" t="s">
        <v>276</v>
      </c>
      <c r="P622" s="65" t="s">
        <v>309</v>
      </c>
      <c r="Q622" s="3">
        <f>VLOOKUP(P622,Data!$D$2:$E$144,2,FALSE)</f>
        <v>80500000</v>
      </c>
    </row>
    <row r="623" spans="1:25" x14ac:dyDescent="0.2">
      <c r="A623" s="3" t="s">
        <v>2345</v>
      </c>
      <c r="B623" s="8" t="s">
        <v>1787</v>
      </c>
      <c r="C623" s="14" t="s">
        <v>2458</v>
      </c>
      <c r="D623" s="207">
        <v>64000</v>
      </c>
      <c r="E623" s="207" t="s">
        <v>2336</v>
      </c>
      <c r="F623" s="7" t="s">
        <v>880</v>
      </c>
      <c r="G623" s="8" t="s">
        <v>1787</v>
      </c>
      <c r="H623" s="16">
        <v>-87481.600000000006</v>
      </c>
      <c r="I623" s="16">
        <v>-58678.04</v>
      </c>
      <c r="J623" s="16">
        <v>-51448</v>
      </c>
      <c r="O623" s="65" t="s">
        <v>427</v>
      </c>
      <c r="P623" s="65" t="s">
        <v>380</v>
      </c>
      <c r="Q623" s="3">
        <f>VLOOKUP(P623,Data!$D$2:$E$144,2,FALSE)</f>
        <v>48100000</v>
      </c>
    </row>
    <row r="624" spans="1:25" x14ac:dyDescent="0.2">
      <c r="B624" s="8" t="s">
        <v>1788</v>
      </c>
      <c r="D624" s="16"/>
      <c r="E624" s="56"/>
      <c r="F624" s="7" t="s">
        <v>881</v>
      </c>
      <c r="G624" s="8" t="s">
        <v>1788</v>
      </c>
      <c r="H624" s="16">
        <v>-28519.64</v>
      </c>
      <c r="I624" s="16">
        <v>0</v>
      </c>
      <c r="J624" s="16">
        <v>0</v>
      </c>
      <c r="O624" s="65"/>
      <c r="P624" s="65"/>
      <c r="Q624" s="3" t="e">
        <f>VLOOKUP(P624,Data!$D$2:$E$144,2,FALSE)</f>
        <v>#N/A</v>
      </c>
    </row>
    <row r="625" spans="1:25" x14ac:dyDescent="0.2">
      <c r="B625" s="8" t="s">
        <v>1789</v>
      </c>
      <c r="D625" s="16"/>
      <c r="E625" s="56"/>
      <c r="F625" s="7" t="s">
        <v>882</v>
      </c>
      <c r="G625" s="8" t="s">
        <v>1789</v>
      </c>
      <c r="H625" s="16">
        <v>0</v>
      </c>
      <c r="I625" s="16">
        <v>-900</v>
      </c>
      <c r="J625" s="16">
        <v>0</v>
      </c>
      <c r="O625" s="65"/>
      <c r="P625" s="65"/>
      <c r="Q625" s="3" t="e">
        <f>VLOOKUP(P625,Data!$D$2:$E$144,2,FALSE)</f>
        <v>#N/A</v>
      </c>
    </row>
    <row r="626" spans="1:25" ht="25.5" x14ac:dyDescent="0.2">
      <c r="A626" s="1141" t="s">
        <v>2854</v>
      </c>
      <c r="B626" s="1142" t="s">
        <v>1790</v>
      </c>
      <c r="C626" s="1141" t="s">
        <v>2855</v>
      </c>
      <c r="D626" s="1090">
        <v>688</v>
      </c>
      <c r="E626" s="1090" t="s">
        <v>2336</v>
      </c>
      <c r="F626" s="7" t="s">
        <v>883</v>
      </c>
      <c r="G626" s="8" t="s">
        <v>1790</v>
      </c>
      <c r="H626" s="16">
        <v>-88.5</v>
      </c>
      <c r="I626" s="16">
        <v>-288.58</v>
      </c>
      <c r="J626" s="16">
        <v>-687.8</v>
      </c>
      <c r="O626" s="65" t="s">
        <v>287</v>
      </c>
      <c r="P626" s="65" t="s">
        <v>417</v>
      </c>
      <c r="Q626" s="3">
        <f>VLOOKUP(P626,Data!$D$2:$E$144,2,FALSE)</f>
        <v>43800000</v>
      </c>
    </row>
    <row r="627" spans="1:25" s="426" customFormat="1" ht="15" x14ac:dyDescent="0.25">
      <c r="B627" s="256"/>
      <c r="C627" s="429"/>
      <c r="D627" s="423">
        <f>SUM(D628:D629)</f>
        <v>0</v>
      </c>
      <c r="E627" s="423"/>
      <c r="F627" s="255" t="s">
        <v>884</v>
      </c>
      <c r="G627" s="256" t="s">
        <v>1791</v>
      </c>
      <c r="H627" s="423">
        <v>-755</v>
      </c>
      <c r="I627" s="423">
        <v>-360</v>
      </c>
      <c r="J627" s="423">
        <v>-78</v>
      </c>
      <c r="Q627" s="426" t="e">
        <f>VLOOKUP(P627,Data!$D$2:$E$144,2,FALSE)</f>
        <v>#N/A</v>
      </c>
      <c r="Y627" s="258"/>
    </row>
    <row r="628" spans="1:25" s="459" customFormat="1" ht="25.5" x14ac:dyDescent="0.2">
      <c r="A628" s="463" t="s">
        <v>2524</v>
      </c>
      <c r="B628" s="465" t="s">
        <v>2580</v>
      </c>
      <c r="D628" s="464">
        <v>0</v>
      </c>
      <c r="E628" s="464" t="s">
        <v>2331</v>
      </c>
      <c r="F628" s="460" t="s">
        <v>884</v>
      </c>
      <c r="G628" s="461" t="s">
        <v>1791</v>
      </c>
      <c r="H628" s="1090"/>
      <c r="I628" s="1090"/>
      <c r="J628" s="1090"/>
      <c r="Q628" s="459" t="e">
        <f>VLOOKUP(P628,Data!$D$2:$E$144,2,FALSE)</f>
        <v>#N/A</v>
      </c>
      <c r="Y628" s="462"/>
    </row>
    <row r="629" spans="1:25" ht="25.5" x14ac:dyDescent="0.2">
      <c r="A629" s="471" t="s">
        <v>2564</v>
      </c>
      <c r="B629" s="473" t="s">
        <v>2581</v>
      </c>
      <c r="C629" s="471" t="s">
        <v>2579</v>
      </c>
      <c r="D629" s="472">
        <v>0</v>
      </c>
      <c r="E629" s="472" t="s">
        <v>2337</v>
      </c>
      <c r="F629" s="7" t="s">
        <v>884</v>
      </c>
      <c r="G629" s="8" t="s">
        <v>1791</v>
      </c>
      <c r="H629" s="1090"/>
      <c r="I629" s="1090"/>
      <c r="J629" s="1090"/>
      <c r="O629" s="65" t="s">
        <v>276</v>
      </c>
      <c r="P629" s="65" t="s">
        <v>317</v>
      </c>
      <c r="Q629" s="3">
        <f>VLOOKUP(P629,Data!$D$2:$E$144,2,FALSE)</f>
        <v>79416000</v>
      </c>
    </row>
    <row r="630" spans="1:25" x14ac:dyDescent="0.2">
      <c r="A630" s="555" t="s">
        <v>2443</v>
      </c>
      <c r="B630" s="557" t="s">
        <v>1792</v>
      </c>
      <c r="C630" s="555" t="s">
        <v>2608</v>
      </c>
      <c r="D630" s="556">
        <v>7613.86</v>
      </c>
      <c r="E630" s="556" t="s">
        <v>2336</v>
      </c>
      <c r="F630" s="7" t="s">
        <v>885</v>
      </c>
      <c r="G630" s="8" t="s">
        <v>1792</v>
      </c>
      <c r="H630" s="16">
        <v>-2072.86</v>
      </c>
      <c r="I630" s="16">
        <v>-7655.76</v>
      </c>
      <c r="J630" s="16">
        <v>-7832.3</v>
      </c>
      <c r="O630" s="65" t="s">
        <v>276</v>
      </c>
      <c r="P630" s="65" t="s">
        <v>311</v>
      </c>
      <c r="Q630" s="3">
        <f>VLOOKUP(P630,Data!$D$2:$E$144,2,FALSE)</f>
        <v>66000000</v>
      </c>
    </row>
    <row r="631" spans="1:25" s="201" customFormat="1" x14ac:dyDescent="0.2">
      <c r="B631" s="200"/>
      <c r="C631" s="68"/>
      <c r="D631" s="204">
        <f>SUM(D632:D634)</f>
        <v>34775</v>
      </c>
      <c r="E631" s="204"/>
      <c r="F631" s="199" t="s">
        <v>886</v>
      </c>
      <c r="G631" s="200" t="s">
        <v>1793</v>
      </c>
      <c r="H631" s="204">
        <v>-23143.439999999999</v>
      </c>
      <c r="I631" s="204">
        <v>-25952.080000000002</v>
      </c>
      <c r="J631" s="204">
        <v>-22012.01</v>
      </c>
      <c r="Q631" s="201" t="e">
        <f>VLOOKUP(P631,Data!$D$2:$E$144,2,FALSE)</f>
        <v>#N/A</v>
      </c>
      <c r="Y631" s="202"/>
    </row>
    <row r="632" spans="1:25" s="205" customFormat="1" x14ac:dyDescent="0.2">
      <c r="A632" s="205" t="s">
        <v>2345</v>
      </c>
      <c r="B632" s="179" t="s">
        <v>2459</v>
      </c>
      <c r="C632" s="14" t="s">
        <v>2461</v>
      </c>
      <c r="D632" s="211">
        <v>11900</v>
      </c>
      <c r="E632" s="203"/>
      <c r="F632" s="208" t="s">
        <v>886</v>
      </c>
      <c r="G632" s="206" t="s">
        <v>1793</v>
      </c>
      <c r="H632" s="1090"/>
      <c r="I632" s="1090"/>
      <c r="J632" s="1090"/>
      <c r="O632" s="198" t="s">
        <v>427</v>
      </c>
      <c r="P632" s="198" t="s">
        <v>377</v>
      </c>
      <c r="Q632" s="198">
        <f>VLOOKUP(P632,Data!$D$2:$E$144,2,FALSE)</f>
        <v>32230000</v>
      </c>
      <c r="Y632" s="209"/>
    </row>
    <row r="633" spans="1:25" s="40" customFormat="1" x14ac:dyDescent="0.2">
      <c r="A633" s="40" t="s">
        <v>2345</v>
      </c>
      <c r="B633" s="179" t="s">
        <v>2460</v>
      </c>
      <c r="C633" s="14" t="s">
        <v>2462</v>
      </c>
      <c r="D633" s="211">
        <v>5200</v>
      </c>
      <c r="E633" s="56" t="s">
        <v>2336</v>
      </c>
      <c r="F633" s="44" t="s">
        <v>886</v>
      </c>
      <c r="G633" s="41" t="s">
        <v>1793</v>
      </c>
      <c r="H633" s="1090"/>
      <c r="I633" s="1090"/>
      <c r="J633" s="1090"/>
      <c r="O633" s="210" t="s">
        <v>427</v>
      </c>
      <c r="P633" s="210" t="s">
        <v>377</v>
      </c>
      <c r="Q633" s="153">
        <f>VLOOKUP(P633,Data!$D$2:$E$144,2,FALSE)</f>
        <v>32230000</v>
      </c>
      <c r="Y633" s="45"/>
    </row>
    <row r="634" spans="1:25" s="1130" customFormat="1" ht="25.5" x14ac:dyDescent="0.2">
      <c r="A634" s="1134" t="s">
        <v>2835</v>
      </c>
      <c r="B634" s="1128" t="s">
        <v>2850</v>
      </c>
      <c r="C634" s="1134" t="s">
        <v>2849</v>
      </c>
      <c r="D634" s="1090">
        <v>17675</v>
      </c>
      <c r="E634" s="1090" t="s">
        <v>2336</v>
      </c>
      <c r="F634" s="1131" t="s">
        <v>886</v>
      </c>
      <c r="G634" s="1132" t="s">
        <v>1793</v>
      </c>
      <c r="H634" s="1090"/>
      <c r="I634" s="1090"/>
      <c r="J634" s="1090"/>
      <c r="O634" s="1129" t="s">
        <v>427</v>
      </c>
      <c r="P634" s="1129" t="s">
        <v>377</v>
      </c>
      <c r="Q634" s="1129">
        <f>VLOOKUP(P634,Data!$D$2:$E$144,2,FALSE)</f>
        <v>32230000</v>
      </c>
      <c r="Y634" s="1133"/>
    </row>
    <row r="635" spans="1:25" x14ac:dyDescent="0.2">
      <c r="B635" s="8" t="s">
        <v>1794</v>
      </c>
      <c r="D635" s="16"/>
      <c r="E635" s="56"/>
      <c r="F635" s="7" t="s">
        <v>887</v>
      </c>
      <c r="G635" s="8" t="s">
        <v>1794</v>
      </c>
      <c r="H635" s="16">
        <v>-45</v>
      </c>
      <c r="I635" s="16">
        <v>0</v>
      </c>
      <c r="J635" s="16">
        <v>0</v>
      </c>
      <c r="O635" s="65"/>
      <c r="P635" s="65"/>
      <c r="Q635" s="3" t="e">
        <f>VLOOKUP(P635,Data!$D$2:$E$144,2,FALSE)</f>
        <v>#N/A</v>
      </c>
    </row>
    <row r="636" spans="1:25" ht="38.25" x14ac:dyDescent="0.2">
      <c r="A636" s="3" t="s">
        <v>2345</v>
      </c>
      <c r="B636" s="8" t="s">
        <v>1795</v>
      </c>
      <c r="C636" s="90" t="s">
        <v>2463</v>
      </c>
      <c r="D636" s="131">
        <v>5056</v>
      </c>
      <c r="E636" s="131" t="s">
        <v>2336</v>
      </c>
      <c r="F636" s="7" t="s">
        <v>888</v>
      </c>
      <c r="G636" s="8" t="s">
        <v>1795</v>
      </c>
      <c r="H636" s="16">
        <v>-8981</v>
      </c>
      <c r="I636" s="16">
        <v>-11515</v>
      </c>
      <c r="J636" s="16">
        <v>-12074</v>
      </c>
      <c r="O636" s="65" t="s">
        <v>427</v>
      </c>
      <c r="P636" s="65" t="s">
        <v>377</v>
      </c>
      <c r="Q636" s="3">
        <f>VLOOKUP(P636,Data!$D$2:$E$144,2,FALSE)</f>
        <v>32230000</v>
      </c>
    </row>
    <row r="637" spans="1:25" ht="25.5" x14ac:dyDescent="0.2">
      <c r="A637" s="1707" t="s">
        <v>2835</v>
      </c>
      <c r="B637" s="1709" t="s">
        <v>1796</v>
      </c>
      <c r="C637" s="1707" t="s">
        <v>3044</v>
      </c>
      <c r="D637" s="1090">
        <v>166</v>
      </c>
      <c r="E637" s="1090" t="s">
        <v>2336</v>
      </c>
      <c r="F637" s="7" t="s">
        <v>889</v>
      </c>
      <c r="G637" s="8" t="s">
        <v>1796</v>
      </c>
      <c r="H637" s="16">
        <v>-144.5</v>
      </c>
      <c r="I637" s="16">
        <v>-150.5</v>
      </c>
      <c r="J637" s="16">
        <v>-166.1</v>
      </c>
      <c r="O637" s="1701" t="s">
        <v>287</v>
      </c>
      <c r="P637" s="1701" t="s">
        <v>417</v>
      </c>
      <c r="Q637" s="3">
        <f>VLOOKUP(P637,Data!$D$2:$E$144,2,FALSE)</f>
        <v>43800000</v>
      </c>
    </row>
    <row r="638" spans="1:25" x14ac:dyDescent="0.2">
      <c r="B638" s="8" t="s">
        <v>1797</v>
      </c>
      <c r="D638" s="16"/>
      <c r="E638" s="56"/>
      <c r="F638" s="7" t="s">
        <v>890</v>
      </c>
      <c r="G638" s="8" t="s">
        <v>1797</v>
      </c>
      <c r="H638" s="16">
        <v>-42520.959999999999</v>
      </c>
      <c r="I638" s="16">
        <v>-41391.19</v>
      </c>
      <c r="J638" s="16">
        <v>-21043.87</v>
      </c>
      <c r="O638" s="65"/>
      <c r="P638" s="65"/>
      <c r="Q638" s="3" t="e">
        <f>VLOOKUP(P638,Data!$D$2:$E$144,2,FALSE)</f>
        <v>#N/A</v>
      </c>
    </row>
    <row r="639" spans="1:25" x14ac:dyDescent="0.2">
      <c r="B639" s="8" t="s">
        <v>1798</v>
      </c>
      <c r="D639" s="16"/>
      <c r="E639" s="56"/>
      <c r="F639" s="7" t="s">
        <v>891</v>
      </c>
      <c r="G639" s="8" t="s">
        <v>1798</v>
      </c>
      <c r="H639" s="16">
        <v>-120</v>
      </c>
      <c r="I639" s="16">
        <v>-5375.5</v>
      </c>
      <c r="J639" s="16">
        <v>0</v>
      </c>
      <c r="O639" s="65"/>
      <c r="P639" s="65"/>
      <c r="Q639" s="3" t="e">
        <f>VLOOKUP(P639,Data!$D$2:$E$144,2,FALSE)</f>
        <v>#N/A</v>
      </c>
    </row>
    <row r="640" spans="1:25" x14ac:dyDescent="0.2">
      <c r="B640" s="8" t="s">
        <v>1799</v>
      </c>
      <c r="D640" s="16"/>
      <c r="E640" s="56"/>
      <c r="F640" s="7" t="s">
        <v>892</v>
      </c>
      <c r="G640" s="8" t="s">
        <v>1799</v>
      </c>
      <c r="H640" s="16">
        <v>-48885</v>
      </c>
      <c r="I640" s="16">
        <v>-63777.279999999999</v>
      </c>
      <c r="J640" s="16">
        <v>-36662.1</v>
      </c>
      <c r="O640" s="65"/>
      <c r="P640" s="65"/>
      <c r="Q640" s="3" t="e">
        <f>VLOOKUP(P640,Data!$D$2:$E$144,2,FALSE)</f>
        <v>#N/A</v>
      </c>
    </row>
    <row r="641" spans="1:25" x14ac:dyDescent="0.2">
      <c r="A641" s="2096" t="s">
        <v>2835</v>
      </c>
      <c r="B641" s="2097" t="s">
        <v>1800</v>
      </c>
      <c r="C641" s="2096" t="s">
        <v>3169</v>
      </c>
      <c r="D641" s="1090">
        <v>0</v>
      </c>
      <c r="E641" s="1090" t="s">
        <v>2331</v>
      </c>
      <c r="F641" s="7" t="s">
        <v>893</v>
      </c>
      <c r="G641" s="8" t="s">
        <v>1800</v>
      </c>
      <c r="H641" s="16">
        <v>-756</v>
      </c>
      <c r="I641" s="16">
        <v>0</v>
      </c>
      <c r="J641" s="16">
        <v>0</v>
      </c>
      <c r="O641" s="65"/>
      <c r="P641" s="65"/>
      <c r="Q641" s="3" t="e">
        <f>VLOOKUP(P641,Data!$D$2:$E$144,2,FALSE)</f>
        <v>#N/A</v>
      </c>
    </row>
    <row r="642" spans="1:25" x14ac:dyDescent="0.2">
      <c r="A642" s="3" t="s">
        <v>2345</v>
      </c>
      <c r="B642" s="8" t="s">
        <v>1801</v>
      </c>
      <c r="C642" s="14" t="s">
        <v>2464</v>
      </c>
      <c r="D642" s="220">
        <v>642</v>
      </c>
      <c r="E642" s="220" t="s">
        <v>2336</v>
      </c>
      <c r="F642" s="7" t="s">
        <v>894</v>
      </c>
      <c r="G642" s="8" t="s">
        <v>1801</v>
      </c>
      <c r="H642" s="16">
        <v>-1980</v>
      </c>
      <c r="I642" s="16">
        <v>-6252.87</v>
      </c>
      <c r="J642" s="16">
        <v>-642.6</v>
      </c>
      <c r="O642" s="65" t="s">
        <v>427</v>
      </c>
      <c r="P642" s="65" t="s">
        <v>374</v>
      </c>
      <c r="Q642" s="3">
        <f>VLOOKUP(P642,Data!$D$2:$E$144,2,FALSE)</f>
        <v>48800000</v>
      </c>
    </row>
    <row r="643" spans="1:25" ht="25.5" x14ac:dyDescent="0.2">
      <c r="A643" s="819" t="s">
        <v>2372</v>
      </c>
      <c r="B643" s="821" t="s">
        <v>1802</v>
      </c>
      <c r="C643" s="819" t="s">
        <v>2725</v>
      </c>
      <c r="D643" s="820">
        <v>161.72</v>
      </c>
      <c r="E643" s="820" t="s">
        <v>2337</v>
      </c>
      <c r="F643" s="7" t="s">
        <v>895</v>
      </c>
      <c r="G643" s="8" t="s">
        <v>1802</v>
      </c>
      <c r="H643" s="16">
        <v>-1577.45</v>
      </c>
      <c r="I643" s="16">
        <v>0</v>
      </c>
      <c r="J643" s="16">
        <v>-161.72</v>
      </c>
      <c r="O643" s="65" t="s">
        <v>287</v>
      </c>
      <c r="P643" s="65" t="s">
        <v>417</v>
      </c>
      <c r="Q643" s="3">
        <f>VLOOKUP(P643,Data!$D$2:$E$144,2,FALSE)</f>
        <v>43800000</v>
      </c>
    </row>
    <row r="644" spans="1:25" x14ac:dyDescent="0.2">
      <c r="B644" s="8" t="s">
        <v>1803</v>
      </c>
      <c r="D644" s="16"/>
      <c r="E644" s="56"/>
      <c r="F644" s="7" t="s">
        <v>896</v>
      </c>
      <c r="G644" s="8" t="s">
        <v>1803</v>
      </c>
      <c r="H644" s="16">
        <v>0</v>
      </c>
      <c r="I644" s="16">
        <v>-451</v>
      </c>
      <c r="J644" s="16">
        <v>0</v>
      </c>
      <c r="O644" s="65"/>
      <c r="P644" s="65"/>
      <c r="Q644" s="3" t="e">
        <f>VLOOKUP(P644,Data!$D$2:$E$144,2,FALSE)</f>
        <v>#N/A</v>
      </c>
    </row>
    <row r="645" spans="1:25" s="1924" customFormat="1" x14ac:dyDescent="0.2">
      <c r="B645" s="1923"/>
      <c r="D645" s="1927">
        <f>SUM(D646:D647)</f>
        <v>902</v>
      </c>
      <c r="E645" s="1927"/>
      <c r="F645" s="1922" t="s">
        <v>897</v>
      </c>
      <c r="G645" s="1923" t="s">
        <v>1804</v>
      </c>
      <c r="H645" s="1927">
        <v>-2870.9</v>
      </c>
      <c r="I645" s="1927">
        <v>-4379.41</v>
      </c>
      <c r="J645" s="1927">
        <v>-1473.13</v>
      </c>
      <c r="Q645" s="1924" t="e">
        <f>VLOOKUP(P645,Data!$D$2:$E$144,2,FALSE)</f>
        <v>#N/A</v>
      </c>
      <c r="Y645" s="1926"/>
    </row>
    <row r="646" spans="1:25" s="1919" customFormat="1" ht="25.5" x14ac:dyDescent="0.2">
      <c r="A646" s="1928" t="s">
        <v>2832</v>
      </c>
      <c r="B646" s="2324" t="s">
        <v>3248</v>
      </c>
      <c r="C646" s="1928" t="s">
        <v>3115</v>
      </c>
      <c r="D646" s="1090">
        <v>860</v>
      </c>
      <c r="E646" s="1090" t="s">
        <v>2336</v>
      </c>
      <c r="F646" s="1920" t="s">
        <v>897</v>
      </c>
      <c r="G646" s="1921" t="s">
        <v>1804</v>
      </c>
      <c r="H646" s="1090"/>
      <c r="I646" s="1090"/>
      <c r="J646" s="1090"/>
      <c r="O646" s="1919" t="s">
        <v>2588</v>
      </c>
      <c r="P646" s="1919" t="s">
        <v>359</v>
      </c>
      <c r="Q646" s="1919">
        <f>VLOOKUP(P646,Data!$D$2:$E$144,2,FALSE)</f>
        <v>44423400</v>
      </c>
      <c r="Y646" s="1925"/>
    </row>
    <row r="647" spans="1:25" ht="25.5" x14ac:dyDescent="0.2">
      <c r="A647" s="1930" t="s">
        <v>2835</v>
      </c>
      <c r="B647" s="2324" t="s">
        <v>3249</v>
      </c>
      <c r="C647" s="1930" t="s">
        <v>3116</v>
      </c>
      <c r="D647" s="1090">
        <v>42</v>
      </c>
      <c r="E647" s="1090" t="s">
        <v>2336</v>
      </c>
      <c r="F647" s="7" t="s">
        <v>897</v>
      </c>
      <c r="G647" s="8" t="s">
        <v>1804</v>
      </c>
      <c r="H647" s="1090"/>
      <c r="I647" s="1090"/>
      <c r="J647" s="1090"/>
      <c r="O647" s="1929" t="s">
        <v>2588</v>
      </c>
      <c r="P647" s="1929" t="s">
        <v>359</v>
      </c>
      <c r="Q647" s="3">
        <f>VLOOKUP(P647,Data!$D$2:$E$144,2,FALSE)</f>
        <v>44423400</v>
      </c>
    </row>
    <row r="648" spans="1:25" ht="25.5" x14ac:dyDescent="0.2">
      <c r="A648" s="1216" t="s">
        <v>2832</v>
      </c>
      <c r="B648" s="1217" t="s">
        <v>1805</v>
      </c>
      <c r="C648" s="1216" t="s">
        <v>2881</v>
      </c>
      <c r="D648" s="1090">
        <v>431</v>
      </c>
      <c r="E648" s="1090" t="s">
        <v>2336</v>
      </c>
      <c r="F648" s="7" t="s">
        <v>898</v>
      </c>
      <c r="G648" s="8" t="s">
        <v>1805</v>
      </c>
      <c r="H648" s="16">
        <v>-1418.81</v>
      </c>
      <c r="I648" s="16">
        <v>-490.03</v>
      </c>
      <c r="J648" s="16">
        <v>-430.54</v>
      </c>
      <c r="O648" s="65" t="s">
        <v>287</v>
      </c>
      <c r="P648" s="65" t="s">
        <v>412</v>
      </c>
      <c r="Q648" s="3">
        <f>VLOOKUP(P648,Data!$D$2:$E$144,2,FALSE)</f>
        <v>34300000</v>
      </c>
    </row>
    <row r="649" spans="1:25" x14ac:dyDescent="0.2">
      <c r="B649" s="8" t="s">
        <v>1806</v>
      </c>
      <c r="D649" s="16"/>
      <c r="E649" s="56"/>
      <c r="F649" s="7" t="s">
        <v>899</v>
      </c>
      <c r="G649" s="8" t="s">
        <v>1806</v>
      </c>
      <c r="H649" s="16">
        <v>0</v>
      </c>
      <c r="I649" s="16">
        <v>-97.5</v>
      </c>
      <c r="J649" s="16">
        <v>0</v>
      </c>
      <c r="O649" s="65"/>
      <c r="P649" s="65"/>
      <c r="Q649" s="3" t="e">
        <f>VLOOKUP(P649,Data!$D$2:$E$144,2,FALSE)</f>
        <v>#N/A</v>
      </c>
    </row>
    <row r="650" spans="1:25" x14ac:dyDescent="0.2">
      <c r="A650" s="3" t="s">
        <v>2485</v>
      </c>
      <c r="B650" s="8" t="s">
        <v>1807</v>
      </c>
      <c r="C650" s="3" t="s">
        <v>2493</v>
      </c>
      <c r="D650" s="16">
        <v>398</v>
      </c>
      <c r="E650" s="56" t="s">
        <v>2336</v>
      </c>
      <c r="F650" s="7" t="s">
        <v>900</v>
      </c>
      <c r="G650" s="8" t="s">
        <v>1807</v>
      </c>
      <c r="H650" s="16">
        <v>-297</v>
      </c>
      <c r="I650" s="16">
        <v>-295</v>
      </c>
      <c r="J650" s="16">
        <v>-385</v>
      </c>
      <c r="O650" s="65" t="s">
        <v>276</v>
      </c>
      <c r="P650" s="65" t="s">
        <v>309</v>
      </c>
      <c r="Q650" s="3">
        <f>VLOOKUP(P650,Data!$D$2:$E$144,2,FALSE)</f>
        <v>80500000</v>
      </c>
    </row>
    <row r="651" spans="1:25" x14ac:dyDescent="0.2">
      <c r="A651" s="3" t="s">
        <v>2346</v>
      </c>
      <c r="B651" s="8" t="s">
        <v>1808</v>
      </c>
      <c r="C651" s="3" t="s">
        <v>2358</v>
      </c>
      <c r="D651" s="16">
        <v>15600</v>
      </c>
      <c r="E651" s="56" t="s">
        <v>2336</v>
      </c>
      <c r="F651" s="7" t="s">
        <v>901</v>
      </c>
      <c r="G651" s="8" t="s">
        <v>1808</v>
      </c>
      <c r="H651" s="16">
        <v>-13300</v>
      </c>
      <c r="I651" s="16">
        <v>-11250</v>
      </c>
      <c r="J651" s="16">
        <v>-15600</v>
      </c>
      <c r="O651" s="65" t="s">
        <v>276</v>
      </c>
      <c r="P651" s="65" t="s">
        <v>313</v>
      </c>
      <c r="Q651" s="3">
        <f>VLOOKUP(P651,Data!$D$2:$E$144,2,FALSE)</f>
        <v>79100000</v>
      </c>
    </row>
    <row r="652" spans="1:25" x14ac:dyDescent="0.2">
      <c r="A652" s="1603" t="s">
        <v>2832</v>
      </c>
      <c r="B652" s="1604" t="s">
        <v>1809</v>
      </c>
      <c r="C652" s="1603" t="s">
        <v>3008</v>
      </c>
      <c r="D652" s="1090">
        <v>0</v>
      </c>
      <c r="E652" s="1090" t="s">
        <v>2331</v>
      </c>
      <c r="F652" s="7" t="s">
        <v>902</v>
      </c>
      <c r="G652" s="8" t="s">
        <v>1809</v>
      </c>
      <c r="H652" s="16">
        <v>-822.2</v>
      </c>
      <c r="I652" s="16">
        <v>0</v>
      </c>
      <c r="J652" s="16">
        <v>0</v>
      </c>
      <c r="O652" s="65"/>
      <c r="P652" s="65"/>
      <c r="Q652" s="3" t="e">
        <f>VLOOKUP(P652,Data!$D$2:$E$144,2,FALSE)</f>
        <v>#N/A</v>
      </c>
    </row>
    <row r="653" spans="1:25" x14ac:dyDescent="0.2">
      <c r="B653" s="8" t="s">
        <v>1810</v>
      </c>
      <c r="D653" s="16"/>
      <c r="E653" s="56"/>
      <c r="F653" s="7" t="s">
        <v>903</v>
      </c>
      <c r="G653" s="8" t="s">
        <v>1810</v>
      </c>
      <c r="H653" s="16">
        <v>0</v>
      </c>
      <c r="I653" s="16">
        <v>-455</v>
      </c>
      <c r="J653" s="16">
        <v>0</v>
      </c>
      <c r="O653" s="65"/>
      <c r="P653" s="65"/>
      <c r="Q653" s="3" t="e">
        <f>VLOOKUP(P653,Data!$D$2:$E$144,2,FALSE)</f>
        <v>#N/A</v>
      </c>
    </row>
    <row r="654" spans="1:25" ht="25.5" x14ac:dyDescent="0.2">
      <c r="A654" s="826" t="s">
        <v>2372</v>
      </c>
      <c r="B654" s="828" t="s">
        <v>1811</v>
      </c>
      <c r="C654" s="826" t="s">
        <v>2726</v>
      </c>
      <c r="D654" s="827">
        <v>0</v>
      </c>
      <c r="E654" s="827" t="s">
        <v>2331</v>
      </c>
      <c r="F654" s="7" t="s">
        <v>904</v>
      </c>
      <c r="G654" s="8" t="s">
        <v>1811</v>
      </c>
      <c r="H654" s="16">
        <v>-2500</v>
      </c>
      <c r="I654" s="16">
        <v>-2500</v>
      </c>
      <c r="J654" s="16">
        <v>0</v>
      </c>
      <c r="O654" s="65" t="s">
        <v>427</v>
      </c>
      <c r="P654" s="65" t="s">
        <v>371</v>
      </c>
      <c r="Q654" s="3">
        <f>VLOOKUP(P654,Data!$D$2:$E$144,2,FALSE)</f>
        <v>72610000</v>
      </c>
    </row>
    <row r="655" spans="1:25" ht="25.5" x14ac:dyDescent="0.2">
      <c r="A655" s="1504" t="s">
        <v>2832</v>
      </c>
      <c r="B655" s="1505" t="s">
        <v>1812</v>
      </c>
      <c r="C655" s="1504" t="s">
        <v>2970</v>
      </c>
      <c r="D655" s="1090">
        <v>1000</v>
      </c>
      <c r="E655" s="1090" t="s">
        <v>2336</v>
      </c>
      <c r="F655" s="7" t="s">
        <v>905</v>
      </c>
      <c r="G655" s="8" t="s">
        <v>1812</v>
      </c>
      <c r="H655" s="16">
        <v>-1000</v>
      </c>
      <c r="I655" s="16">
        <v>-210</v>
      </c>
      <c r="J655" s="16">
        <v>-1000</v>
      </c>
      <c r="O655" s="65" t="s">
        <v>284</v>
      </c>
      <c r="P655" s="65" t="s">
        <v>389</v>
      </c>
      <c r="Q655" s="3">
        <f>VLOOKUP(P655,Data!$D$2:$E$144,2,FALSE)</f>
        <v>30192700</v>
      </c>
    </row>
    <row r="656" spans="1:25" ht="25.5" x14ac:dyDescent="0.2">
      <c r="A656" s="3" t="s">
        <v>2481</v>
      </c>
      <c r="B656" s="8" t="s">
        <v>1813</v>
      </c>
      <c r="C656" s="267" t="s">
        <v>2491</v>
      </c>
      <c r="D656" s="268" t="s">
        <v>2492</v>
      </c>
      <c r="E656" s="268" t="s">
        <v>2336</v>
      </c>
      <c r="F656" s="7" t="s">
        <v>906</v>
      </c>
      <c r="G656" s="8" t="s">
        <v>1813</v>
      </c>
      <c r="H656" s="16">
        <v>-299</v>
      </c>
      <c r="I656" s="16">
        <v>-333</v>
      </c>
      <c r="J656" s="16">
        <v>0</v>
      </c>
      <c r="O656" s="65" t="s">
        <v>284</v>
      </c>
      <c r="P656" s="65" t="s">
        <v>386</v>
      </c>
      <c r="Q656" s="3">
        <f>VLOOKUP(P656,Data!$D$2:$E$144,2,FALSE)</f>
        <v>50310000</v>
      </c>
    </row>
    <row r="657" spans="1:25" ht="15" x14ac:dyDescent="0.25">
      <c r="A657" s="2238" t="s">
        <v>2832</v>
      </c>
      <c r="B657" s="2239" t="s">
        <v>1814</v>
      </c>
      <c r="C657" s="278"/>
      <c r="D657" s="1090">
        <v>0</v>
      </c>
      <c r="E657" s="1090" t="s">
        <v>2331</v>
      </c>
      <c r="F657" s="7" t="s">
        <v>907</v>
      </c>
      <c r="G657" s="8" t="s">
        <v>1814</v>
      </c>
      <c r="H657" s="16">
        <v>0</v>
      </c>
      <c r="I657" s="16">
        <v>-117.2</v>
      </c>
      <c r="J657" s="16">
        <v>0</v>
      </c>
      <c r="O657" s="65"/>
      <c r="P657" s="65"/>
      <c r="Q657" s="3" t="e">
        <f>VLOOKUP(P657,Data!$D$2:$E$144,2,FALSE)</f>
        <v>#N/A</v>
      </c>
    </row>
    <row r="658" spans="1:25" x14ac:dyDescent="0.2">
      <c r="B658" s="8" t="s">
        <v>1815</v>
      </c>
      <c r="D658" s="16"/>
      <c r="E658" s="56"/>
      <c r="F658" s="7" t="s">
        <v>908</v>
      </c>
      <c r="G658" s="8" t="s">
        <v>1815</v>
      </c>
      <c r="H658" s="16">
        <v>0</v>
      </c>
      <c r="I658" s="16">
        <v>-4233.2</v>
      </c>
      <c r="J658" s="16">
        <v>-11179.38</v>
      </c>
      <c r="O658" s="65"/>
      <c r="P658" s="65"/>
      <c r="Q658" s="3" t="e">
        <f>VLOOKUP(P658,Data!$D$2:$E$144,2,FALSE)</f>
        <v>#N/A</v>
      </c>
    </row>
    <row r="659" spans="1:25" x14ac:dyDescent="0.2">
      <c r="B659" s="8" t="s">
        <v>1816</v>
      </c>
      <c r="D659" s="16"/>
      <c r="E659" s="56"/>
      <c r="F659" s="7" t="s">
        <v>909</v>
      </c>
      <c r="G659" s="8" t="s">
        <v>1816</v>
      </c>
      <c r="H659" s="16">
        <v>0</v>
      </c>
      <c r="I659" s="16">
        <v>-3740</v>
      </c>
      <c r="J659" s="16">
        <v>0</v>
      </c>
      <c r="O659" s="65"/>
      <c r="P659" s="65"/>
      <c r="Q659" s="3" t="e">
        <f>VLOOKUP(P659,Data!$D$2:$E$144,2,FALSE)</f>
        <v>#N/A</v>
      </c>
    </row>
    <row r="660" spans="1:25" s="426" customFormat="1" x14ac:dyDescent="0.2">
      <c r="B660" s="256"/>
      <c r="D660" s="423">
        <f>SUM(D661:D663)</f>
        <v>126.1</v>
      </c>
      <c r="E660" s="423"/>
      <c r="F660" s="255" t="s">
        <v>910</v>
      </c>
      <c r="G660" s="256" t="s">
        <v>1817</v>
      </c>
      <c r="H660" s="423">
        <v>-1671.31</v>
      </c>
      <c r="I660" s="423">
        <v>-227.85</v>
      </c>
      <c r="J660" s="423">
        <v>-126.1</v>
      </c>
      <c r="Q660" s="426" t="e">
        <f>VLOOKUP(P660,Data!$D$2:$E$144,2,FALSE)</f>
        <v>#N/A</v>
      </c>
      <c r="Y660" s="258"/>
    </row>
    <row r="661" spans="1:25" s="467" customFormat="1" ht="25.5" x14ac:dyDescent="0.2">
      <c r="A661" s="471" t="s">
        <v>2524</v>
      </c>
      <c r="B661" s="465" t="s">
        <v>2582</v>
      </c>
      <c r="C661" s="471" t="s">
        <v>2545</v>
      </c>
      <c r="D661" s="472">
        <v>0</v>
      </c>
      <c r="E661" s="472" t="s">
        <v>2337</v>
      </c>
      <c r="F661" s="468" t="s">
        <v>910</v>
      </c>
      <c r="G661" s="469" t="s">
        <v>1817</v>
      </c>
      <c r="H661" s="1090"/>
      <c r="I661" s="1090"/>
      <c r="J661" s="1090"/>
      <c r="O661" s="467" t="s">
        <v>284</v>
      </c>
      <c r="P661" s="467" t="s">
        <v>388</v>
      </c>
      <c r="Q661" s="467">
        <f>VLOOKUP(P661,Data!$D$2:$E$144,2,FALSE)</f>
        <v>22000000</v>
      </c>
      <c r="Y661" s="470"/>
    </row>
    <row r="662" spans="1:25" s="822" customFormat="1" ht="25.5" x14ac:dyDescent="0.2">
      <c r="A662" s="826" t="s">
        <v>2564</v>
      </c>
      <c r="B662" s="828" t="s">
        <v>2583</v>
      </c>
      <c r="C662" s="826" t="s">
        <v>2576</v>
      </c>
      <c r="D662" s="827">
        <v>0</v>
      </c>
      <c r="E662" s="827" t="s">
        <v>2337</v>
      </c>
      <c r="F662" s="823" t="s">
        <v>910</v>
      </c>
      <c r="G662" s="824" t="s">
        <v>1817</v>
      </c>
      <c r="H662" s="1090"/>
      <c r="I662" s="1090"/>
      <c r="J662" s="1090"/>
      <c r="O662" s="822" t="s">
        <v>284</v>
      </c>
      <c r="P662" s="822" t="s">
        <v>388</v>
      </c>
      <c r="Q662" s="822">
        <f>VLOOKUP(P662,Data!$D$2:$E$144,2,FALSE)</f>
        <v>22000000</v>
      </c>
      <c r="Y662" s="825"/>
    </row>
    <row r="663" spans="1:25" ht="25.5" x14ac:dyDescent="0.2">
      <c r="A663" s="829" t="s">
        <v>2372</v>
      </c>
      <c r="B663" s="756" t="s">
        <v>2728</v>
      </c>
      <c r="C663" s="829" t="s">
        <v>2727</v>
      </c>
      <c r="D663" s="830">
        <v>126.1</v>
      </c>
      <c r="E663" s="830" t="s">
        <v>2331</v>
      </c>
      <c r="F663" s="7" t="s">
        <v>910</v>
      </c>
      <c r="G663" s="8" t="s">
        <v>1817</v>
      </c>
      <c r="H663" s="1090"/>
      <c r="I663" s="1090"/>
      <c r="J663" s="1090"/>
      <c r="O663" s="65" t="s">
        <v>284</v>
      </c>
      <c r="P663" s="65" t="s">
        <v>388</v>
      </c>
      <c r="Q663" s="3">
        <f>VLOOKUP(P663,Data!$D$2:$E$144,2,FALSE)</f>
        <v>22000000</v>
      </c>
    </row>
    <row r="664" spans="1:25" s="426" customFormat="1" x14ac:dyDescent="0.2">
      <c r="B664" s="256"/>
      <c r="D664" s="423">
        <f>SUM(D665:D666)</f>
        <v>0</v>
      </c>
      <c r="E664" s="423"/>
      <c r="F664" s="255" t="s">
        <v>911</v>
      </c>
      <c r="G664" s="256" t="s">
        <v>1818</v>
      </c>
      <c r="H664" s="423">
        <v>-2597</v>
      </c>
      <c r="I664" s="423">
        <v>0</v>
      </c>
      <c r="J664" s="423">
        <v>0</v>
      </c>
      <c r="Q664" s="426" t="e">
        <f>VLOOKUP(P664,Data!$D$2:$E$144,2,FALSE)</f>
        <v>#N/A</v>
      </c>
      <c r="Y664" s="258"/>
    </row>
    <row r="665" spans="1:25" s="474" customFormat="1" ht="25.5" x14ac:dyDescent="0.2">
      <c r="A665" s="478" t="s">
        <v>2524</v>
      </c>
      <c r="B665" s="465" t="s">
        <v>2584</v>
      </c>
      <c r="C665" s="478" t="s">
        <v>2545</v>
      </c>
      <c r="D665" s="479">
        <v>0</v>
      </c>
      <c r="E665" s="479" t="s">
        <v>2331</v>
      </c>
      <c r="F665" s="475" t="s">
        <v>911</v>
      </c>
      <c r="G665" s="476" t="s">
        <v>1818</v>
      </c>
      <c r="H665" s="1090"/>
      <c r="I665" s="1090"/>
      <c r="J665" s="1090"/>
      <c r="O665" s="474" t="s">
        <v>284</v>
      </c>
      <c r="P665" s="474" t="s">
        <v>388</v>
      </c>
      <c r="Q665" s="474">
        <f>VLOOKUP(P665,Data!$D$2:$E$144,2,FALSE)</f>
        <v>22000000</v>
      </c>
      <c r="Y665" s="477"/>
    </row>
    <row r="666" spans="1:25" ht="25.5" x14ac:dyDescent="0.2">
      <c r="A666" s="478" t="s">
        <v>2564</v>
      </c>
      <c r="B666" s="465" t="s">
        <v>2585</v>
      </c>
      <c r="C666" s="480" t="s">
        <v>2586</v>
      </c>
      <c r="D666" s="401">
        <v>0</v>
      </c>
      <c r="E666" s="401" t="s">
        <v>2337</v>
      </c>
      <c r="F666" s="7" t="s">
        <v>911</v>
      </c>
      <c r="G666" s="8" t="s">
        <v>1818</v>
      </c>
      <c r="H666" s="1090"/>
      <c r="I666" s="1090"/>
      <c r="J666" s="1090"/>
      <c r="O666" s="413" t="s">
        <v>284</v>
      </c>
      <c r="P666" s="413" t="s">
        <v>388</v>
      </c>
      <c r="Q666" s="3">
        <f>VLOOKUP(P666,Data!$D$2:$E$144,2,FALSE)</f>
        <v>22000000</v>
      </c>
    </row>
    <row r="667" spans="1:25" ht="25.5" x14ac:dyDescent="0.25">
      <c r="A667" s="335" t="s">
        <v>2524</v>
      </c>
      <c r="B667" s="337" t="s">
        <v>1819</v>
      </c>
      <c r="C667" s="278"/>
      <c r="D667" s="336">
        <v>0</v>
      </c>
      <c r="E667" s="336" t="s">
        <v>2331</v>
      </c>
      <c r="F667" s="7" t="s">
        <v>912</v>
      </c>
      <c r="G667" s="8" t="s">
        <v>1819</v>
      </c>
      <c r="H667" s="16">
        <v>-2631.84</v>
      </c>
      <c r="I667" s="16">
        <v>0</v>
      </c>
      <c r="J667" s="16">
        <v>0</v>
      </c>
      <c r="O667" s="65"/>
      <c r="P667" s="65"/>
      <c r="Q667" s="3" t="e">
        <f>VLOOKUP(P667,Data!$D$2:$E$144,2,FALSE)</f>
        <v>#N/A</v>
      </c>
    </row>
    <row r="668" spans="1:25" x14ac:dyDescent="0.2">
      <c r="A668" s="1130" t="s">
        <v>2835</v>
      </c>
      <c r="B668" s="1132" t="s">
        <v>1820</v>
      </c>
      <c r="C668" s="1130" t="s">
        <v>2848</v>
      </c>
      <c r="D668" s="658">
        <v>0</v>
      </c>
      <c r="E668" s="1090" t="s">
        <v>2331</v>
      </c>
      <c r="F668" s="7" t="s">
        <v>913</v>
      </c>
      <c r="G668" s="8" t="s">
        <v>1820</v>
      </c>
      <c r="H668" s="16">
        <v>-320</v>
      </c>
      <c r="I668" s="16">
        <v>0</v>
      </c>
      <c r="J668" s="16">
        <v>-200</v>
      </c>
      <c r="O668" s="65"/>
      <c r="P668" s="65"/>
      <c r="Q668" s="3" t="e">
        <f>VLOOKUP(P668,Data!$D$2:$E$144,2,FALSE)</f>
        <v>#N/A</v>
      </c>
    </row>
    <row r="669" spans="1:25" x14ac:dyDescent="0.2">
      <c r="A669" s="1267" t="s">
        <v>2835</v>
      </c>
      <c r="B669" s="1268" t="s">
        <v>1821</v>
      </c>
      <c r="C669" s="14" t="s">
        <v>2899</v>
      </c>
      <c r="D669" s="1090">
        <v>353985</v>
      </c>
      <c r="E669" s="1090" t="s">
        <v>2336</v>
      </c>
      <c r="F669" s="7" t="s">
        <v>914</v>
      </c>
      <c r="G669" s="8" t="s">
        <v>1821</v>
      </c>
      <c r="H669" s="16">
        <v>-366150.75</v>
      </c>
      <c r="I669" s="16">
        <v>-358741.5</v>
      </c>
      <c r="J669" s="16">
        <v>-353984.61</v>
      </c>
      <c r="O669" s="65" t="s">
        <v>2379</v>
      </c>
      <c r="P669" s="65" t="s">
        <v>344</v>
      </c>
      <c r="Q669" s="3">
        <f>VLOOKUP(P669,Data!$D$2:$E$144,2,FALSE)</f>
        <v>35113400</v>
      </c>
    </row>
    <row r="670" spans="1:25" x14ac:dyDescent="0.2">
      <c r="B670" s="8" t="s">
        <v>1822</v>
      </c>
      <c r="D670" s="16"/>
      <c r="E670" s="56"/>
      <c r="F670" s="7" t="s">
        <v>915</v>
      </c>
      <c r="G670" s="8" t="s">
        <v>1822</v>
      </c>
      <c r="H670" s="16">
        <v>-499</v>
      </c>
      <c r="I670" s="16">
        <v>-2077</v>
      </c>
      <c r="J670" s="16">
        <v>-273</v>
      </c>
      <c r="O670" s="65"/>
      <c r="P670" s="65"/>
      <c r="Q670" s="3" t="e">
        <f>VLOOKUP(P670,Data!$D$2:$E$144,2,FALSE)</f>
        <v>#N/A</v>
      </c>
    </row>
    <row r="671" spans="1:25" ht="15" x14ac:dyDescent="0.25">
      <c r="A671" s="2019" t="s">
        <v>2832</v>
      </c>
      <c r="B671" s="2020" t="s">
        <v>1823</v>
      </c>
      <c r="C671" s="278"/>
      <c r="D671" s="1090">
        <v>0</v>
      </c>
      <c r="E671" s="1090" t="s">
        <v>2331</v>
      </c>
      <c r="F671" s="7" t="s">
        <v>916</v>
      </c>
      <c r="G671" s="8" t="s">
        <v>1823</v>
      </c>
      <c r="H671" s="16">
        <v>-70</v>
      </c>
      <c r="I671" s="16">
        <v>0</v>
      </c>
      <c r="J671" s="16">
        <v>0</v>
      </c>
      <c r="O671" s="65"/>
      <c r="P671" s="65"/>
      <c r="Q671" s="3" t="e">
        <f>VLOOKUP(P671,Data!$D$2:$E$144,2,FALSE)</f>
        <v>#N/A</v>
      </c>
    </row>
    <row r="672" spans="1:25" x14ac:dyDescent="0.2">
      <c r="B672" s="8" t="s">
        <v>1824</v>
      </c>
      <c r="D672" s="16"/>
      <c r="E672" s="56"/>
      <c r="F672" s="7" t="s">
        <v>917</v>
      </c>
      <c r="G672" s="8" t="s">
        <v>1824</v>
      </c>
      <c r="H672" s="16">
        <v>-6836.8</v>
      </c>
      <c r="I672" s="16">
        <v>-80392.84</v>
      </c>
      <c r="J672" s="16">
        <v>-206019.81</v>
      </c>
      <c r="O672" s="65"/>
      <c r="P672" s="65"/>
      <c r="Q672" s="3" t="e">
        <f>VLOOKUP(P672,Data!$D$2:$E$144,2,FALSE)</f>
        <v>#N/A</v>
      </c>
    </row>
    <row r="673" spans="1:17" x14ac:dyDescent="0.2">
      <c r="A673" s="3" t="s">
        <v>55</v>
      </c>
      <c r="B673" s="8" t="s">
        <v>1825</v>
      </c>
      <c r="C673" s="62" t="s">
        <v>2342</v>
      </c>
      <c r="D673" s="63">
        <v>15395</v>
      </c>
      <c r="E673" s="63" t="s">
        <v>2337</v>
      </c>
      <c r="F673" s="7" t="s">
        <v>918</v>
      </c>
      <c r="G673" s="8" t="s">
        <v>1825</v>
      </c>
      <c r="H673" s="16">
        <v>-4550</v>
      </c>
      <c r="I673" s="16">
        <v>-18700</v>
      </c>
      <c r="J673" s="16">
        <v>-15375</v>
      </c>
      <c r="O673" s="65" t="s">
        <v>427</v>
      </c>
      <c r="P673" s="65" t="s">
        <v>380</v>
      </c>
      <c r="Q673" s="3">
        <f>VLOOKUP(P673,Data!$D$2:$E$144,2,FALSE)</f>
        <v>48100000</v>
      </c>
    </row>
    <row r="674" spans="1:17" x14ac:dyDescent="0.2">
      <c r="A674" s="1549" t="s">
        <v>2832</v>
      </c>
      <c r="B674" s="1550" t="s">
        <v>1826</v>
      </c>
      <c r="C674" s="1549" t="s">
        <v>2987</v>
      </c>
      <c r="D674" s="1090">
        <v>0</v>
      </c>
      <c r="E674" s="1090" t="s">
        <v>2336</v>
      </c>
      <c r="F674" s="7" t="s">
        <v>919</v>
      </c>
      <c r="G674" s="8" t="s">
        <v>1826</v>
      </c>
      <c r="H674" s="16">
        <v>-1515.29</v>
      </c>
      <c r="I674" s="16">
        <v>-470.22</v>
      </c>
      <c r="J674" s="16">
        <v>0</v>
      </c>
      <c r="O674" s="65" t="s">
        <v>2503</v>
      </c>
      <c r="P674" s="65" t="s">
        <v>395</v>
      </c>
      <c r="Q674" s="3">
        <f>VLOOKUP(P674,Data!$D$2:$E$144,2,FALSE)</f>
        <v>35110000</v>
      </c>
    </row>
    <row r="675" spans="1:17" x14ac:dyDescent="0.2">
      <c r="B675" s="8" t="s">
        <v>1827</v>
      </c>
      <c r="D675" s="16"/>
      <c r="E675" s="56"/>
      <c r="F675" s="7" t="s">
        <v>920</v>
      </c>
      <c r="G675" s="8" t="s">
        <v>1827</v>
      </c>
      <c r="H675" s="16">
        <v>-45</v>
      </c>
      <c r="I675" s="16">
        <v>-45</v>
      </c>
      <c r="J675" s="16">
        <v>0</v>
      </c>
      <c r="O675" s="65"/>
      <c r="P675" s="65"/>
      <c r="Q675" s="3" t="e">
        <f>VLOOKUP(P675,Data!$D$2:$E$144,2,FALSE)</f>
        <v>#N/A</v>
      </c>
    </row>
    <row r="676" spans="1:17" ht="25.5" x14ac:dyDescent="0.2">
      <c r="A676" s="1790" t="s">
        <v>2832</v>
      </c>
      <c r="B676" s="1791" t="s">
        <v>1828</v>
      </c>
      <c r="C676" s="14" t="s">
        <v>3073</v>
      </c>
      <c r="D676" s="1090">
        <v>16733</v>
      </c>
      <c r="E676" s="1090" t="s">
        <v>2337</v>
      </c>
      <c r="F676" s="7" t="s">
        <v>921</v>
      </c>
      <c r="G676" s="8" t="s">
        <v>1828</v>
      </c>
      <c r="H676" s="16">
        <v>-12032.75</v>
      </c>
      <c r="I676" s="16">
        <v>-18222.599999999999</v>
      </c>
      <c r="J676" s="16">
        <v>-16076.48</v>
      </c>
      <c r="O676" s="65" t="s">
        <v>287</v>
      </c>
      <c r="P676" s="65" t="s">
        <v>413</v>
      </c>
      <c r="Q676" s="3">
        <f>VLOOKUP(P676,Data!$D$2:$E$144,2,FALSE)</f>
        <v>50110000</v>
      </c>
    </row>
    <row r="677" spans="1:17" x14ac:dyDescent="0.2">
      <c r="A677" s="1719" t="s">
        <v>2835</v>
      </c>
      <c r="B677" s="1720" t="s">
        <v>1829</v>
      </c>
      <c r="C677" s="1719" t="s">
        <v>3050</v>
      </c>
      <c r="D677" s="1090">
        <v>0</v>
      </c>
      <c r="E677" s="1090" t="s">
        <v>2331</v>
      </c>
      <c r="F677" s="7" t="s">
        <v>922</v>
      </c>
      <c r="G677" s="8" t="s">
        <v>1829</v>
      </c>
      <c r="H677" s="16">
        <v>-199.35</v>
      </c>
      <c r="I677" s="16">
        <v>0</v>
      </c>
      <c r="J677" s="16">
        <v>0</v>
      </c>
      <c r="O677" s="65"/>
      <c r="P677" s="65"/>
      <c r="Q677" s="3" t="e">
        <f>VLOOKUP(P677,Data!$D$2:$E$144,2,FALSE)</f>
        <v>#N/A</v>
      </c>
    </row>
    <row r="678" spans="1:17" ht="25.5" x14ac:dyDescent="0.2">
      <c r="A678" s="383" t="s">
        <v>2524</v>
      </c>
      <c r="B678" s="385" t="s">
        <v>1830</v>
      </c>
      <c r="C678" s="383" t="s">
        <v>2557</v>
      </c>
      <c r="D678" s="384">
        <v>4725</v>
      </c>
      <c r="E678" s="384" t="s">
        <v>2336</v>
      </c>
      <c r="F678" s="7" t="s">
        <v>923</v>
      </c>
      <c r="G678" s="8" t="s">
        <v>1830</v>
      </c>
      <c r="H678" s="16">
        <v>-4237.5</v>
      </c>
      <c r="I678" s="16">
        <v>-2312.5</v>
      </c>
      <c r="J678" s="16">
        <v>-4725</v>
      </c>
      <c r="O678" s="65" t="s">
        <v>276</v>
      </c>
      <c r="P678" s="65" t="s">
        <v>307</v>
      </c>
      <c r="Q678" s="3">
        <f>VLOOKUP(P678,Data!$D$2:$E$144,2,FALSE)</f>
        <v>79410000</v>
      </c>
    </row>
    <row r="679" spans="1:17" x14ac:dyDescent="0.2">
      <c r="B679" s="8" t="s">
        <v>1831</v>
      </c>
      <c r="D679" s="16"/>
      <c r="E679" s="56"/>
      <c r="F679" s="7" t="s">
        <v>924</v>
      </c>
      <c r="G679" s="8" t="s">
        <v>1831</v>
      </c>
      <c r="H679" s="16">
        <v>-495.42</v>
      </c>
      <c r="I679" s="16">
        <v>-566.02</v>
      </c>
      <c r="J679" s="16">
        <v>-630.14</v>
      </c>
      <c r="O679" s="65"/>
      <c r="P679" s="65"/>
      <c r="Q679" s="3" t="e">
        <f>VLOOKUP(P679,Data!$D$2:$E$144,2,FALSE)</f>
        <v>#N/A</v>
      </c>
    </row>
    <row r="680" spans="1:17" x14ac:dyDescent="0.2">
      <c r="B680" s="8" t="s">
        <v>1832</v>
      </c>
      <c r="D680" s="16"/>
      <c r="E680" s="56"/>
      <c r="F680" s="7" t="s">
        <v>925</v>
      </c>
      <c r="G680" s="8" t="s">
        <v>1832</v>
      </c>
      <c r="H680" s="16">
        <v>-3626.34</v>
      </c>
      <c r="I680" s="16">
        <v>-700.1</v>
      </c>
      <c r="J680" s="16">
        <v>59.2</v>
      </c>
      <c r="O680" s="65"/>
      <c r="P680" s="65"/>
      <c r="Q680" s="3" t="e">
        <f>VLOOKUP(P680,Data!$D$2:$E$144,2,FALSE)</f>
        <v>#N/A</v>
      </c>
    </row>
    <row r="681" spans="1:17" ht="25.5" x14ac:dyDescent="0.2">
      <c r="A681" s="2037" t="s">
        <v>2835</v>
      </c>
      <c r="B681" s="2038" t="s">
        <v>1833</v>
      </c>
      <c r="C681" s="2037" t="s">
        <v>3151</v>
      </c>
      <c r="D681" s="1090">
        <v>631</v>
      </c>
      <c r="E681" s="1090" t="s">
        <v>2336</v>
      </c>
      <c r="F681" s="7" t="s">
        <v>926</v>
      </c>
      <c r="G681" s="8" t="s">
        <v>1833</v>
      </c>
      <c r="H681" s="16">
        <v>-1085.18</v>
      </c>
      <c r="I681" s="16">
        <v>-1493.79</v>
      </c>
      <c r="J681" s="16">
        <v>-630.96</v>
      </c>
      <c r="O681" s="65" t="s">
        <v>2757</v>
      </c>
      <c r="P681" s="65" t="s">
        <v>328</v>
      </c>
      <c r="Q681" s="3">
        <f>VLOOKUP(P681,Data!$D$2:$E$144,2,FALSE)</f>
        <v>39830000</v>
      </c>
    </row>
    <row r="682" spans="1:17" ht="25.5" x14ac:dyDescent="0.2">
      <c r="A682" s="1518" t="s">
        <v>2835</v>
      </c>
      <c r="B682" s="1519" t="s">
        <v>1834</v>
      </c>
      <c r="C682" s="1518" t="s">
        <v>2974</v>
      </c>
      <c r="D682" s="1090">
        <v>0</v>
      </c>
      <c r="E682" s="1090" t="s">
        <v>2337</v>
      </c>
      <c r="F682" s="7" t="s">
        <v>927</v>
      </c>
      <c r="G682" s="8" t="s">
        <v>1834</v>
      </c>
      <c r="H682" s="16">
        <v>-3683.5</v>
      </c>
      <c r="I682" s="16">
        <v>0</v>
      </c>
      <c r="J682" s="16">
        <v>0</v>
      </c>
      <c r="O682" s="65" t="s">
        <v>2379</v>
      </c>
      <c r="P682" s="65" t="s">
        <v>343</v>
      </c>
      <c r="Q682" s="3">
        <f>VLOOKUP(P682,Data!$D$2:$E$144,2,FALSE)</f>
        <v>18100000</v>
      </c>
    </row>
    <row r="683" spans="1:17" x14ac:dyDescent="0.2">
      <c r="B683" s="8" t="s">
        <v>1835</v>
      </c>
      <c r="D683" s="16"/>
      <c r="E683" s="56"/>
      <c r="F683" s="7" t="s">
        <v>928</v>
      </c>
      <c r="G683" s="8" t="s">
        <v>1835</v>
      </c>
      <c r="H683" s="16">
        <v>0</v>
      </c>
      <c r="I683" s="16">
        <v>-16478.43</v>
      </c>
      <c r="J683" s="16">
        <v>-58853.1</v>
      </c>
      <c r="O683" s="65"/>
      <c r="P683" s="65"/>
      <c r="Q683" s="3" t="e">
        <f>VLOOKUP(P683,Data!$D$2:$E$144,2,FALSE)</f>
        <v>#N/A</v>
      </c>
    </row>
    <row r="684" spans="1:17" x14ac:dyDescent="0.2">
      <c r="A684" s="1883" t="s">
        <v>2835</v>
      </c>
      <c r="B684" s="1884" t="s">
        <v>1836</v>
      </c>
      <c r="C684" s="1883" t="s">
        <v>3105</v>
      </c>
      <c r="D684" s="1090">
        <v>0</v>
      </c>
      <c r="E684" s="1090" t="s">
        <v>2331</v>
      </c>
      <c r="F684" s="7" t="s">
        <v>929</v>
      </c>
      <c r="G684" s="8" t="s">
        <v>1836</v>
      </c>
      <c r="H684" s="16">
        <v>-266.8</v>
      </c>
      <c r="I684" s="16">
        <v>0</v>
      </c>
      <c r="J684" s="16">
        <v>0</v>
      </c>
      <c r="O684" s="65"/>
      <c r="P684" s="65"/>
      <c r="Q684" s="3" t="e">
        <f>VLOOKUP(P684,Data!$D$2:$E$144,2,FALSE)</f>
        <v>#N/A</v>
      </c>
    </row>
    <row r="685" spans="1:17" ht="25.5" x14ac:dyDescent="0.2">
      <c r="A685" s="1435" t="s">
        <v>2832</v>
      </c>
      <c r="B685" s="1436" t="s">
        <v>1837</v>
      </c>
      <c r="C685" s="1435" t="s">
        <v>2946</v>
      </c>
      <c r="D685" s="1090">
        <v>0</v>
      </c>
      <c r="E685" s="1090" t="s">
        <v>2331</v>
      </c>
      <c r="F685" s="7" t="s">
        <v>930</v>
      </c>
      <c r="G685" s="8" t="s">
        <v>1837</v>
      </c>
      <c r="H685" s="16">
        <v>-1125</v>
      </c>
      <c r="I685" s="16">
        <v>0</v>
      </c>
      <c r="J685" s="16">
        <v>0</v>
      </c>
      <c r="O685" s="65" t="s">
        <v>287</v>
      </c>
      <c r="P685" s="65" t="s">
        <v>412</v>
      </c>
      <c r="Q685" s="3">
        <f>VLOOKUP(P685,Data!$D$2:$E$144,2,FALSE)</f>
        <v>34300000</v>
      </c>
    </row>
    <row r="686" spans="1:17" x14ac:dyDescent="0.2">
      <c r="A686" s="1861" t="s">
        <v>2835</v>
      </c>
      <c r="B686" s="1862" t="s">
        <v>1838</v>
      </c>
      <c r="C686" s="1861" t="s">
        <v>3096</v>
      </c>
      <c r="D686" s="1090">
        <v>0</v>
      </c>
      <c r="E686" s="1090" t="s">
        <v>2331</v>
      </c>
      <c r="F686" s="7" t="s">
        <v>931</v>
      </c>
      <c r="G686" s="8" t="s">
        <v>1838</v>
      </c>
      <c r="H686" s="16">
        <v>-625.80999999999995</v>
      </c>
      <c r="I686" s="16">
        <v>0</v>
      </c>
      <c r="J686" s="16">
        <v>0</v>
      </c>
      <c r="O686" s="65"/>
      <c r="P686" s="65"/>
      <c r="Q686" s="3" t="e">
        <f>VLOOKUP(P686,Data!$D$2:$E$144,2,FALSE)</f>
        <v>#N/A</v>
      </c>
    </row>
    <row r="687" spans="1:17" x14ac:dyDescent="0.2">
      <c r="B687" s="8" t="s">
        <v>1839</v>
      </c>
      <c r="D687" s="16"/>
      <c r="E687" s="56"/>
      <c r="F687" s="7" t="s">
        <v>932</v>
      </c>
      <c r="G687" s="8" t="s">
        <v>1839</v>
      </c>
      <c r="H687" s="16">
        <v>-540</v>
      </c>
      <c r="I687" s="16">
        <v>0</v>
      </c>
      <c r="J687" s="16">
        <v>0</v>
      </c>
      <c r="O687" s="65"/>
      <c r="P687" s="65"/>
      <c r="Q687" s="3" t="e">
        <f>VLOOKUP(P687,Data!$D$2:$E$144,2,FALSE)</f>
        <v>#N/A</v>
      </c>
    </row>
    <row r="688" spans="1:17" x14ac:dyDescent="0.2">
      <c r="A688" s="3" t="s">
        <v>2485</v>
      </c>
      <c r="B688" s="8" t="s">
        <v>1840</v>
      </c>
      <c r="C688" s="3" t="s">
        <v>2494</v>
      </c>
      <c r="D688" s="16"/>
      <c r="E688" s="56"/>
      <c r="F688" s="7" t="s">
        <v>933</v>
      </c>
      <c r="G688" s="8" t="s">
        <v>1840</v>
      </c>
      <c r="H688" s="16">
        <v>-198</v>
      </c>
      <c r="I688" s="16">
        <v>0</v>
      </c>
      <c r="J688" s="16">
        <v>0</v>
      </c>
      <c r="O688" s="65"/>
      <c r="P688" s="65"/>
      <c r="Q688" s="3" t="e">
        <f>VLOOKUP(P688,Data!$D$2:$E$144,2,FALSE)</f>
        <v>#N/A</v>
      </c>
    </row>
    <row r="689" spans="1:25" x14ac:dyDescent="0.2">
      <c r="A689" s="1895" t="s">
        <v>2835</v>
      </c>
      <c r="B689" s="1896" t="s">
        <v>1841</v>
      </c>
      <c r="C689" s="1895" t="s">
        <v>3109</v>
      </c>
      <c r="D689" s="1090">
        <v>0</v>
      </c>
      <c r="E689" s="1090" t="s">
        <v>2331</v>
      </c>
      <c r="F689" s="7" t="s">
        <v>934</v>
      </c>
      <c r="G689" s="8" t="s">
        <v>1841</v>
      </c>
      <c r="H689" s="16">
        <v>-699.95</v>
      </c>
      <c r="I689" s="16">
        <v>0</v>
      </c>
      <c r="J689" s="16">
        <v>0</v>
      </c>
      <c r="O689" s="65"/>
      <c r="P689" s="65"/>
      <c r="Q689" s="3" t="e">
        <f>VLOOKUP(P689,Data!$D$2:$E$144,2,FALSE)</f>
        <v>#N/A</v>
      </c>
    </row>
    <row r="690" spans="1:25" x14ac:dyDescent="0.2">
      <c r="B690" s="8" t="s">
        <v>1842</v>
      </c>
      <c r="D690" s="16"/>
      <c r="E690" s="56"/>
      <c r="F690" s="7" t="s">
        <v>935</v>
      </c>
      <c r="G690" s="8" t="s">
        <v>1842</v>
      </c>
      <c r="H690" s="16">
        <v>-104</v>
      </c>
      <c r="I690" s="16">
        <v>0</v>
      </c>
      <c r="J690" s="16">
        <v>-60</v>
      </c>
      <c r="O690" s="65"/>
      <c r="P690" s="65"/>
      <c r="Q690" s="3" t="e">
        <f>VLOOKUP(P690,Data!$D$2:$E$144,2,FALSE)</f>
        <v>#N/A</v>
      </c>
    </row>
    <row r="691" spans="1:25" ht="25.5" x14ac:dyDescent="0.2">
      <c r="A691" s="1986" t="s">
        <v>2832</v>
      </c>
      <c r="B691" s="1987" t="s">
        <v>1843</v>
      </c>
      <c r="C691" s="1986" t="s">
        <v>3135</v>
      </c>
      <c r="D691" s="1090">
        <v>109</v>
      </c>
      <c r="E691" s="1090" t="s">
        <v>2336</v>
      </c>
      <c r="F691" s="7" t="s">
        <v>936</v>
      </c>
      <c r="G691" s="8" t="s">
        <v>1843</v>
      </c>
      <c r="H691" s="16">
        <v>-40.229999999999997</v>
      </c>
      <c r="I691" s="16">
        <v>-41.9</v>
      </c>
      <c r="J691" s="16">
        <v>-108.83</v>
      </c>
      <c r="O691" s="1985" t="s">
        <v>287</v>
      </c>
      <c r="P691" s="1985" t="s">
        <v>412</v>
      </c>
      <c r="Q691" s="3">
        <f>VLOOKUP(P691,Data!$D$2:$E$144,2,FALSE)</f>
        <v>34300000</v>
      </c>
    </row>
    <row r="692" spans="1:25" x14ac:dyDescent="0.2">
      <c r="B692" s="8" t="s">
        <v>1844</v>
      </c>
      <c r="D692" s="16"/>
      <c r="E692" s="56"/>
      <c r="F692" s="7" t="s">
        <v>937</v>
      </c>
      <c r="G692" s="8" t="s">
        <v>1844</v>
      </c>
      <c r="H692" s="16">
        <v>-1995</v>
      </c>
      <c r="I692" s="16">
        <v>0</v>
      </c>
      <c r="J692" s="16">
        <v>-540</v>
      </c>
      <c r="O692" s="65"/>
      <c r="P692" s="65"/>
      <c r="Q692" s="3" t="e">
        <f>VLOOKUP(P692,Data!$D$2:$E$144,2,FALSE)</f>
        <v>#N/A</v>
      </c>
    </row>
    <row r="693" spans="1:25" x14ac:dyDescent="0.2">
      <c r="B693" s="8" t="s">
        <v>1845</v>
      </c>
      <c r="D693" s="16"/>
      <c r="E693" s="56"/>
      <c r="F693" s="7" t="s">
        <v>938</v>
      </c>
      <c r="G693" s="8" t="s">
        <v>1845</v>
      </c>
      <c r="H693" s="16">
        <v>-372.3</v>
      </c>
      <c r="I693" s="16">
        <v>0</v>
      </c>
      <c r="J693" s="16">
        <v>0</v>
      </c>
      <c r="O693" s="65"/>
      <c r="P693" s="65"/>
      <c r="Q693" s="3" t="e">
        <f>VLOOKUP(P693,Data!$D$2:$E$144,2,FALSE)</f>
        <v>#N/A</v>
      </c>
    </row>
    <row r="694" spans="1:25" ht="25.5" x14ac:dyDescent="0.2">
      <c r="A694" s="356" t="s">
        <v>2524</v>
      </c>
      <c r="B694" s="358" t="s">
        <v>1846</v>
      </c>
      <c r="C694" s="356" t="s">
        <v>2550</v>
      </c>
      <c r="D694" s="357">
        <v>1789.98</v>
      </c>
      <c r="E694" s="357" t="s">
        <v>2336</v>
      </c>
      <c r="F694" s="7" t="s">
        <v>939</v>
      </c>
      <c r="G694" s="8" t="s">
        <v>1846</v>
      </c>
      <c r="H694" s="16">
        <v>-8350</v>
      </c>
      <c r="I694" s="16">
        <v>-1004.94</v>
      </c>
      <c r="J694" s="16">
        <v>-7321.83</v>
      </c>
      <c r="O694" s="65" t="s">
        <v>276</v>
      </c>
      <c r="P694" s="65" t="s">
        <v>316</v>
      </c>
      <c r="Q694" s="3">
        <f>VLOOKUP(P694,Data!$D$2:$E$144,2,FALSE)</f>
        <v>64100000</v>
      </c>
    </row>
    <row r="695" spans="1:25" ht="25.5" x14ac:dyDescent="0.2">
      <c r="A695" s="2249" t="s">
        <v>2832</v>
      </c>
      <c r="B695" s="2250" t="s">
        <v>1847</v>
      </c>
      <c r="C695" s="2249" t="s">
        <v>3216</v>
      </c>
      <c r="D695" s="1090">
        <v>0</v>
      </c>
      <c r="E695" s="1090" t="s">
        <v>2336</v>
      </c>
      <c r="F695" s="7" t="s">
        <v>940</v>
      </c>
      <c r="G695" s="8" t="s">
        <v>1847</v>
      </c>
      <c r="H695" s="16">
        <v>-630</v>
      </c>
      <c r="I695" s="16">
        <v>0</v>
      </c>
      <c r="J695" s="16">
        <v>-867.26</v>
      </c>
      <c r="O695" s="2248" t="s">
        <v>287</v>
      </c>
      <c r="P695" s="2248" t="s">
        <v>417</v>
      </c>
      <c r="Q695" s="3">
        <f>VLOOKUP(P695,Data!$D$2:$E$144,2,FALSE)</f>
        <v>43800000</v>
      </c>
    </row>
    <row r="696" spans="1:25" s="1704" customFormat="1" x14ac:dyDescent="0.2">
      <c r="B696" s="1703"/>
      <c r="C696" s="68"/>
      <c r="D696" s="1706">
        <f>SUM(D697:D699)</f>
        <v>14862.66</v>
      </c>
      <c r="E696" s="1706"/>
      <c r="F696" s="1702" t="s">
        <v>941</v>
      </c>
      <c r="G696" s="1703" t="s">
        <v>1848</v>
      </c>
      <c r="H696" s="1706">
        <v>-8843</v>
      </c>
      <c r="I696" s="1706">
        <v>-9720</v>
      </c>
      <c r="J696" s="1706">
        <v>-13605.5</v>
      </c>
      <c r="Q696" s="1704" t="e">
        <f>VLOOKUP(P696,Data!$D$2:$E$144,2,FALSE)</f>
        <v>#N/A</v>
      </c>
      <c r="Y696" s="1705"/>
    </row>
    <row r="697" spans="1:25" s="1707" customFormat="1" x14ac:dyDescent="0.2">
      <c r="A697" s="1707" t="s">
        <v>2372</v>
      </c>
      <c r="B697" s="1432" t="s">
        <v>3045</v>
      </c>
      <c r="C697" s="14" t="s">
        <v>2729</v>
      </c>
      <c r="D697" s="1090">
        <v>1256.6600000000001</v>
      </c>
      <c r="E697" s="1090" t="s">
        <v>2337</v>
      </c>
      <c r="F697" s="1708" t="s">
        <v>941</v>
      </c>
      <c r="G697" s="1709" t="s">
        <v>1848</v>
      </c>
      <c r="H697" s="1090"/>
      <c r="I697" s="1090"/>
      <c r="J697" s="1090"/>
      <c r="O697" s="1701" t="s">
        <v>2503</v>
      </c>
      <c r="P697" s="1701" t="s">
        <v>395</v>
      </c>
      <c r="Q697" s="1707">
        <f>VLOOKUP(P697,Data!$D$2:$E$144,2,FALSE)</f>
        <v>35110000</v>
      </c>
      <c r="Y697" s="1710"/>
    </row>
    <row r="698" spans="1:25" s="1712" customFormat="1" ht="25.5" x14ac:dyDescent="0.2">
      <c r="A698" s="1712" t="s">
        <v>2835</v>
      </c>
      <c r="B698" s="1432" t="s">
        <v>3047</v>
      </c>
      <c r="C698" s="14" t="s">
        <v>3046</v>
      </c>
      <c r="D698" s="1090">
        <v>13317</v>
      </c>
      <c r="E698" s="1090" t="s">
        <v>2336</v>
      </c>
      <c r="F698" s="1713" t="s">
        <v>941</v>
      </c>
      <c r="G698" s="1714" t="s">
        <v>1848</v>
      </c>
      <c r="H698" s="1090"/>
      <c r="I698" s="1090"/>
      <c r="J698" s="1090"/>
      <c r="O698" s="1711" t="s">
        <v>2503</v>
      </c>
      <c r="P698" s="1711" t="s">
        <v>395</v>
      </c>
      <c r="Q698" s="1712">
        <f>VLOOKUP(P698,Data!$D$2:$E$144,2,FALSE)</f>
        <v>35110000</v>
      </c>
      <c r="Y698" s="1715"/>
    </row>
    <row r="699" spans="1:25" s="40" customFormat="1" ht="25.5" x14ac:dyDescent="0.2">
      <c r="A699" s="1716" t="s">
        <v>2832</v>
      </c>
      <c r="B699" s="1432" t="s">
        <v>3048</v>
      </c>
      <c r="C699" s="14" t="s">
        <v>3046</v>
      </c>
      <c r="D699" s="1090">
        <v>289</v>
      </c>
      <c r="E699" s="1090" t="s">
        <v>2336</v>
      </c>
      <c r="F699" s="44" t="s">
        <v>941</v>
      </c>
      <c r="G699" s="41" t="s">
        <v>1848</v>
      </c>
      <c r="H699" s="1090"/>
      <c r="I699" s="1090"/>
      <c r="J699" s="1090"/>
      <c r="O699" s="65" t="s">
        <v>2503</v>
      </c>
      <c r="P699" s="65" t="s">
        <v>395</v>
      </c>
      <c r="Q699" s="40">
        <f>VLOOKUP(P699,Data!$D$2:$E$144,2,FALSE)</f>
        <v>35110000</v>
      </c>
      <c r="Y699" s="45"/>
    </row>
    <row r="700" spans="1:25" ht="25.5" x14ac:dyDescent="0.25">
      <c r="A700" s="342" t="s">
        <v>2524</v>
      </c>
      <c r="B700" s="344" t="s">
        <v>1849</v>
      </c>
      <c r="C700" s="278"/>
      <c r="D700" s="343">
        <v>0</v>
      </c>
      <c r="E700" s="343" t="s">
        <v>2331</v>
      </c>
      <c r="F700" s="7" t="s">
        <v>942</v>
      </c>
      <c r="G700" s="8" t="s">
        <v>1849</v>
      </c>
      <c r="H700" s="16">
        <v>-8087.9</v>
      </c>
      <c r="I700" s="16">
        <v>-4195.33</v>
      </c>
      <c r="J700" s="16">
        <v>-584.5</v>
      </c>
      <c r="O700" s="65"/>
      <c r="P700" s="65"/>
      <c r="Q700" s="3" t="e">
        <f>VLOOKUP(P700,Data!$D$2:$E$144,2,FALSE)</f>
        <v>#N/A</v>
      </c>
    </row>
    <row r="701" spans="1:25" x14ac:dyDescent="0.2">
      <c r="B701" s="8" t="s">
        <v>1850</v>
      </c>
      <c r="D701" s="16"/>
      <c r="E701" s="56"/>
      <c r="F701" s="7" t="s">
        <v>943</v>
      </c>
      <c r="G701" s="8" t="s">
        <v>1850</v>
      </c>
      <c r="H701" s="16">
        <v>0</v>
      </c>
      <c r="I701" s="16">
        <v>-698.75</v>
      </c>
      <c r="J701" s="16">
        <v>0</v>
      </c>
      <c r="O701" s="65"/>
      <c r="P701" s="65"/>
      <c r="Q701" s="3" t="e">
        <f>VLOOKUP(P701,Data!$D$2:$E$144,2,FALSE)</f>
        <v>#N/A</v>
      </c>
    </row>
    <row r="702" spans="1:25" x14ac:dyDescent="0.2">
      <c r="A702" s="1404" t="s">
        <v>2835</v>
      </c>
      <c r="B702" s="1405" t="s">
        <v>1851</v>
      </c>
      <c r="C702" s="14" t="s">
        <v>2936</v>
      </c>
      <c r="D702" s="1090">
        <v>5385</v>
      </c>
      <c r="E702" s="1090" t="s">
        <v>2336</v>
      </c>
      <c r="F702" s="7" t="s">
        <v>944</v>
      </c>
      <c r="G702" s="8" t="s">
        <v>1851</v>
      </c>
      <c r="H702" s="16">
        <v>-9122.2999999999993</v>
      </c>
      <c r="I702" s="16">
        <v>-4935.22</v>
      </c>
      <c r="J702" s="16">
        <v>-5385.4</v>
      </c>
      <c r="O702" s="65" t="s">
        <v>2379</v>
      </c>
      <c r="P702" s="65" t="s">
        <v>344</v>
      </c>
      <c r="Q702" s="3">
        <f>VLOOKUP(P702,Data!$D$2:$E$144,2,FALSE)</f>
        <v>35113400</v>
      </c>
    </row>
    <row r="703" spans="1:25" x14ac:dyDescent="0.2">
      <c r="A703" s="831" t="s">
        <v>2372</v>
      </c>
      <c r="B703" s="833" t="s">
        <v>1852</v>
      </c>
      <c r="C703" s="831" t="s">
        <v>2730</v>
      </c>
      <c r="D703" s="832">
        <v>2530</v>
      </c>
      <c r="E703" s="832" t="s">
        <v>2331</v>
      </c>
      <c r="F703" s="7" t="s">
        <v>945</v>
      </c>
      <c r="G703" s="8" t="s">
        <v>1852</v>
      </c>
      <c r="H703" s="16">
        <v>0</v>
      </c>
      <c r="I703" s="16">
        <v>0</v>
      </c>
      <c r="J703" s="16">
        <v>-2530</v>
      </c>
      <c r="O703" s="65" t="s">
        <v>427</v>
      </c>
      <c r="P703" s="65" t="s">
        <v>371</v>
      </c>
      <c r="Q703" s="3">
        <f>VLOOKUP(P703,Data!$D$2:$E$144,2,FALSE)</f>
        <v>72610000</v>
      </c>
    </row>
    <row r="704" spans="1:25" ht="25.5" x14ac:dyDescent="0.2">
      <c r="A704" s="1484" t="s">
        <v>2835</v>
      </c>
      <c r="B704" s="1485" t="s">
        <v>1853</v>
      </c>
      <c r="C704" s="1484" t="s">
        <v>2961</v>
      </c>
      <c r="D704" s="1090">
        <v>140</v>
      </c>
      <c r="E704" s="1090" t="s">
        <v>2336</v>
      </c>
      <c r="F704" s="7" t="s">
        <v>946</v>
      </c>
      <c r="G704" s="8" t="s">
        <v>1853</v>
      </c>
      <c r="H704" s="16">
        <v>-38</v>
      </c>
      <c r="I704" s="16">
        <v>-456</v>
      </c>
      <c r="J704" s="16">
        <v>-190</v>
      </c>
      <c r="O704" s="65" t="s">
        <v>287</v>
      </c>
      <c r="P704" s="65" t="s">
        <v>417</v>
      </c>
      <c r="Q704" s="3">
        <f>VLOOKUP(P704,Data!$D$2:$E$144,2,FALSE)</f>
        <v>43800000</v>
      </c>
    </row>
    <row r="705" spans="1:25" ht="25.5" x14ac:dyDescent="0.2">
      <c r="A705" s="65" t="s">
        <v>2346</v>
      </c>
      <c r="B705" s="8" t="s">
        <v>1854</v>
      </c>
      <c r="C705" s="3" t="s">
        <v>2373</v>
      </c>
      <c r="D705" s="16">
        <v>90</v>
      </c>
      <c r="E705" s="56" t="s">
        <v>2336</v>
      </c>
      <c r="F705" s="7" t="s">
        <v>947</v>
      </c>
      <c r="G705" s="8" t="s">
        <v>1854</v>
      </c>
      <c r="H705" s="16">
        <v>-2430</v>
      </c>
      <c r="I705" s="16">
        <v>-2070</v>
      </c>
      <c r="J705" s="16">
        <v>-4230</v>
      </c>
      <c r="O705" s="65" t="s">
        <v>2378</v>
      </c>
      <c r="P705" s="65" t="s">
        <v>363</v>
      </c>
      <c r="Q705" s="3">
        <f>VLOOKUP(P705,Data!$D$2:$E$144,2,FALSE)</f>
        <v>85312320</v>
      </c>
    </row>
    <row r="706" spans="1:25" x14ac:dyDescent="0.2">
      <c r="B706" s="8" t="s">
        <v>1855</v>
      </c>
      <c r="D706" s="16"/>
      <c r="E706" s="56"/>
      <c r="F706" s="7" t="s">
        <v>948</v>
      </c>
      <c r="G706" s="8" t="s">
        <v>1855</v>
      </c>
      <c r="H706" s="16">
        <v>-967</v>
      </c>
      <c r="I706" s="16">
        <v>0</v>
      </c>
      <c r="J706" s="16">
        <v>0</v>
      </c>
      <c r="O706" s="65"/>
      <c r="P706" s="65"/>
      <c r="Q706" s="3" t="e">
        <f>VLOOKUP(P706,Data!$D$2:$E$144,2,FALSE)</f>
        <v>#N/A</v>
      </c>
    </row>
    <row r="707" spans="1:25" x14ac:dyDescent="0.2">
      <c r="B707" s="8" t="s">
        <v>1856</v>
      </c>
      <c r="D707" s="16"/>
      <c r="E707" s="56"/>
      <c r="F707" s="7" t="s">
        <v>949</v>
      </c>
      <c r="G707" s="8" t="s">
        <v>1856</v>
      </c>
      <c r="H707" s="16">
        <v>-207376.41</v>
      </c>
      <c r="I707" s="16">
        <v>-184646.13</v>
      </c>
      <c r="J707" s="16">
        <v>-214077.2</v>
      </c>
      <c r="O707" s="65"/>
      <c r="P707" s="65"/>
      <c r="Q707" s="3" t="e">
        <f>VLOOKUP(P707,Data!$D$2:$E$144,2,FALSE)</f>
        <v>#N/A</v>
      </c>
    </row>
    <row r="708" spans="1:25" x14ac:dyDescent="0.2">
      <c r="B708" s="8" t="s">
        <v>1857</v>
      </c>
      <c r="D708" s="16"/>
      <c r="E708" s="56"/>
      <c r="F708" s="7" t="s">
        <v>950</v>
      </c>
      <c r="G708" s="8" t="s">
        <v>1857</v>
      </c>
      <c r="H708" s="16">
        <v>-109773.64</v>
      </c>
      <c r="I708" s="16">
        <v>-110915</v>
      </c>
      <c r="J708" s="16">
        <v>-114020.78</v>
      </c>
      <c r="O708" s="65"/>
      <c r="P708" s="65"/>
      <c r="Q708" s="3" t="e">
        <f>VLOOKUP(P708,Data!$D$2:$E$144,2,FALSE)</f>
        <v>#N/A</v>
      </c>
    </row>
    <row r="709" spans="1:25" ht="25.5" x14ac:dyDescent="0.2">
      <c r="A709" s="1275" t="s">
        <v>2832</v>
      </c>
      <c r="B709" s="1276" t="s">
        <v>1858</v>
      </c>
      <c r="C709" s="1275" t="s">
        <v>2902</v>
      </c>
      <c r="D709" s="1090">
        <v>331</v>
      </c>
      <c r="E709" s="1090" t="s">
        <v>2336</v>
      </c>
      <c r="F709" s="7" t="s">
        <v>951</v>
      </c>
      <c r="G709" s="8" t="s">
        <v>1858</v>
      </c>
      <c r="H709" s="16">
        <v>-256.47000000000003</v>
      </c>
      <c r="I709" s="16">
        <v>-1447.93</v>
      </c>
      <c r="J709" s="16">
        <v>-331</v>
      </c>
      <c r="O709" s="65" t="s">
        <v>287</v>
      </c>
      <c r="P709" s="65" t="s">
        <v>413</v>
      </c>
      <c r="Q709" s="3">
        <f>VLOOKUP(P709,Data!$D$2:$E$144,2,FALSE)</f>
        <v>50110000</v>
      </c>
    </row>
    <row r="710" spans="1:25" s="215" customFormat="1" x14ac:dyDescent="0.2">
      <c r="B710" s="214"/>
      <c r="C710" s="68"/>
      <c r="D710" s="217">
        <f>SUM(D711:D712)</f>
        <v>136405</v>
      </c>
      <c r="E710" s="217"/>
      <c r="F710" s="213" t="s">
        <v>952</v>
      </c>
      <c r="G710" s="214" t="s">
        <v>1859</v>
      </c>
      <c r="H710" s="217">
        <v>-27763.86</v>
      </c>
      <c r="I710" s="217">
        <v>-19534.43</v>
      </c>
      <c r="J710" s="217">
        <v>-76449.39</v>
      </c>
      <c r="Y710" s="216"/>
    </row>
    <row r="711" spans="1:25" s="218" customFormat="1" x14ac:dyDescent="0.2">
      <c r="A711" s="218" t="s">
        <v>2345</v>
      </c>
      <c r="B711" s="179" t="s">
        <v>2465</v>
      </c>
      <c r="C711" s="14" t="s">
        <v>2467</v>
      </c>
      <c r="D711" s="225">
        <v>111105</v>
      </c>
      <c r="E711" s="225" t="s">
        <v>2337</v>
      </c>
      <c r="F711" s="221" t="s">
        <v>952</v>
      </c>
      <c r="G711" s="219" t="s">
        <v>1859</v>
      </c>
      <c r="H711" s="1090"/>
      <c r="I711" s="1090"/>
      <c r="J711" s="1090"/>
      <c r="O711" s="212" t="s">
        <v>427</v>
      </c>
      <c r="P711" s="212" t="s">
        <v>370</v>
      </c>
      <c r="Q711" s="223">
        <f>VLOOKUP(P711,Data!$D$2:$E$144,2,FALSE)</f>
        <v>30200000</v>
      </c>
      <c r="Y711" s="222"/>
    </row>
    <row r="712" spans="1:25" s="40" customFormat="1" ht="25.5" x14ac:dyDescent="0.2">
      <c r="A712" s="40" t="s">
        <v>2345</v>
      </c>
      <c r="B712" s="179" t="s">
        <v>2466</v>
      </c>
      <c r="C712" s="224" t="s">
        <v>2468</v>
      </c>
      <c r="D712" s="225">
        <v>25300</v>
      </c>
      <c r="E712" s="225" t="s">
        <v>2336</v>
      </c>
      <c r="F712" s="44" t="s">
        <v>952</v>
      </c>
      <c r="G712" s="41" t="s">
        <v>1859</v>
      </c>
      <c r="H712" s="1090"/>
      <c r="I712" s="1090"/>
      <c r="J712" s="1090"/>
      <c r="O712" s="65" t="s">
        <v>427</v>
      </c>
      <c r="P712" s="65" t="s">
        <v>371</v>
      </c>
      <c r="Q712" s="223">
        <f>VLOOKUP(P712,Data!$D$2:$E$144,2,FALSE)</f>
        <v>72610000</v>
      </c>
      <c r="Y712" s="45"/>
    </row>
    <row r="713" spans="1:25" ht="25.5" x14ac:dyDescent="0.2">
      <c r="A713" s="3" t="s">
        <v>2346</v>
      </c>
      <c r="B713" s="8" t="s">
        <v>1860</v>
      </c>
      <c r="C713" s="3" t="s">
        <v>2380</v>
      </c>
      <c r="D713" s="16">
        <v>2475</v>
      </c>
      <c r="E713" s="56" t="s">
        <v>2336</v>
      </c>
      <c r="F713" s="7" t="s">
        <v>953</v>
      </c>
      <c r="G713" s="8" t="s">
        <v>1860</v>
      </c>
      <c r="H713" s="16">
        <v>-1980</v>
      </c>
      <c r="I713" s="16">
        <v>-1100</v>
      </c>
      <c r="J713" s="16">
        <v>-2475</v>
      </c>
      <c r="O713" s="65" t="s">
        <v>2378</v>
      </c>
      <c r="P713" s="65" t="s">
        <v>363</v>
      </c>
      <c r="Q713" s="3">
        <f>VLOOKUP(P713,Data!$D$2:$E$144,2,FALSE)</f>
        <v>85312320</v>
      </c>
    </row>
    <row r="714" spans="1:25" x14ac:dyDescent="0.2">
      <c r="B714" s="8" t="s">
        <v>1861</v>
      </c>
      <c r="D714" s="16"/>
      <c r="E714" s="56"/>
      <c r="F714" s="7" t="s">
        <v>954</v>
      </c>
      <c r="G714" s="8" t="s">
        <v>1861</v>
      </c>
      <c r="H714" s="16">
        <v>0</v>
      </c>
      <c r="I714" s="16">
        <v>-336</v>
      </c>
      <c r="J714" s="16">
        <v>0</v>
      </c>
      <c r="O714" s="65"/>
      <c r="P714" s="65"/>
      <c r="Q714" s="3" t="e">
        <f>VLOOKUP(P714,Data!$D$2:$E$144,2,FALSE)</f>
        <v>#N/A</v>
      </c>
    </row>
    <row r="715" spans="1:25" x14ac:dyDescent="0.2">
      <c r="B715" s="8" t="s">
        <v>1862</v>
      </c>
      <c r="D715" s="16"/>
      <c r="E715" s="56"/>
      <c r="F715" s="7" t="s">
        <v>955</v>
      </c>
      <c r="G715" s="8" t="s">
        <v>1862</v>
      </c>
      <c r="H715" s="16">
        <v>0</v>
      </c>
      <c r="I715" s="16">
        <v>-186.5</v>
      </c>
      <c r="J715" s="16">
        <v>0</v>
      </c>
      <c r="O715" s="65"/>
      <c r="P715" s="65"/>
      <c r="Q715" s="3" t="e">
        <f>VLOOKUP(P715,Data!$D$2:$E$144,2,FALSE)</f>
        <v>#N/A</v>
      </c>
    </row>
    <row r="716" spans="1:25" x14ac:dyDescent="0.2">
      <c r="B716" s="8" t="s">
        <v>1863</v>
      </c>
      <c r="D716" s="16"/>
      <c r="E716" s="56"/>
      <c r="F716" s="7" t="s">
        <v>956</v>
      </c>
      <c r="G716" s="8" t="s">
        <v>1863</v>
      </c>
      <c r="H716" s="16">
        <v>0</v>
      </c>
      <c r="I716" s="16">
        <v>-40799.360000000001</v>
      </c>
      <c r="J716" s="16">
        <v>-25072.75</v>
      </c>
      <c r="O716" s="65"/>
      <c r="P716" s="65"/>
      <c r="Q716" s="3" t="e">
        <f>VLOOKUP(P716,Data!$D$2:$E$144,2,FALSE)</f>
        <v>#N/A</v>
      </c>
    </row>
    <row r="717" spans="1:25" ht="15" x14ac:dyDescent="0.25">
      <c r="A717" s="1891" t="s">
        <v>2832</v>
      </c>
      <c r="B717" s="1892" t="s">
        <v>1864</v>
      </c>
      <c r="C717" s="278"/>
      <c r="D717" s="1090">
        <v>0</v>
      </c>
      <c r="E717" s="1090" t="s">
        <v>2331</v>
      </c>
      <c r="F717" s="7" t="s">
        <v>957</v>
      </c>
      <c r="G717" s="8" t="s">
        <v>1864</v>
      </c>
      <c r="H717" s="16">
        <v>-24.28</v>
      </c>
      <c r="I717" s="16">
        <v>0</v>
      </c>
      <c r="J717" s="16">
        <v>0</v>
      </c>
      <c r="O717" s="65"/>
      <c r="P717" s="65"/>
      <c r="Q717" s="3" t="e">
        <f>VLOOKUP(P717,Data!$D$2:$E$144,2,FALSE)</f>
        <v>#N/A</v>
      </c>
    </row>
    <row r="718" spans="1:25" ht="25.5" x14ac:dyDescent="0.2">
      <c r="A718" s="329" t="s">
        <v>2524</v>
      </c>
      <c r="B718" s="331" t="s">
        <v>1865</v>
      </c>
      <c r="C718" s="329" t="s">
        <v>2543</v>
      </c>
      <c r="D718" s="330">
        <v>13290</v>
      </c>
      <c r="E718" s="330" t="s">
        <v>2336</v>
      </c>
      <c r="F718" s="7" t="s">
        <v>958</v>
      </c>
      <c r="G718" s="8" t="s">
        <v>1865</v>
      </c>
      <c r="H718" s="16">
        <v>-12148.1</v>
      </c>
      <c r="I718" s="16">
        <v>-2226.4</v>
      </c>
      <c r="J718" s="16">
        <v>-11990.8</v>
      </c>
      <c r="O718" s="65" t="s">
        <v>2379</v>
      </c>
      <c r="P718" s="65" t="s">
        <v>343</v>
      </c>
      <c r="Q718" s="3">
        <f>VLOOKUP(P718,Data!$D$2:$E$144,2,FALSE)</f>
        <v>18100000</v>
      </c>
    </row>
    <row r="719" spans="1:25" x14ac:dyDescent="0.2">
      <c r="B719" s="8" t="s">
        <v>1866</v>
      </c>
      <c r="D719" s="16"/>
      <c r="E719" s="56"/>
      <c r="F719" s="7" t="s">
        <v>959</v>
      </c>
      <c r="G719" s="8" t="s">
        <v>1866</v>
      </c>
      <c r="H719" s="16">
        <v>-1756</v>
      </c>
      <c r="I719" s="16">
        <v>-3671.7</v>
      </c>
      <c r="J719" s="16">
        <v>0</v>
      </c>
      <c r="O719" s="65"/>
      <c r="P719" s="65"/>
      <c r="Q719" s="3" t="e">
        <f>VLOOKUP(P719,Data!$D$2:$E$144,2,FALSE)</f>
        <v>#N/A</v>
      </c>
    </row>
    <row r="720" spans="1:25" x14ac:dyDescent="0.2">
      <c r="B720" s="8" t="s">
        <v>1867</v>
      </c>
      <c r="D720" s="16"/>
      <c r="E720" s="56"/>
      <c r="F720" s="7" t="s">
        <v>960</v>
      </c>
      <c r="G720" s="8" t="s">
        <v>1867</v>
      </c>
      <c r="H720" s="16">
        <v>-750</v>
      </c>
      <c r="I720" s="16">
        <v>-6840</v>
      </c>
      <c r="J720" s="16">
        <v>-36737</v>
      </c>
      <c r="O720" s="65"/>
      <c r="P720" s="65"/>
      <c r="Q720" s="3" t="e">
        <f>VLOOKUP(P720,Data!$D$2:$E$144,2,FALSE)</f>
        <v>#N/A</v>
      </c>
    </row>
    <row r="721" spans="1:17" x14ac:dyDescent="0.2">
      <c r="B721" s="8" t="s">
        <v>1868</v>
      </c>
      <c r="D721" s="16"/>
      <c r="E721" s="56"/>
      <c r="F721" s="7" t="s">
        <v>961</v>
      </c>
      <c r="G721" s="8" t="s">
        <v>1868</v>
      </c>
      <c r="H721" s="16">
        <v>-495</v>
      </c>
      <c r="I721" s="16">
        <v>0</v>
      </c>
      <c r="J721" s="16">
        <v>0</v>
      </c>
      <c r="O721" s="65"/>
      <c r="P721" s="65"/>
      <c r="Q721" s="3" t="e">
        <f>VLOOKUP(P721,Data!$D$2:$E$144,2,FALSE)</f>
        <v>#N/A</v>
      </c>
    </row>
    <row r="722" spans="1:17" ht="25.5" x14ac:dyDescent="0.2">
      <c r="A722" s="1520" t="s">
        <v>2835</v>
      </c>
      <c r="B722" s="1521" t="s">
        <v>1869</v>
      </c>
      <c r="C722" s="1520" t="s">
        <v>2975</v>
      </c>
      <c r="D722" s="1090">
        <v>3644</v>
      </c>
      <c r="E722" s="1090" t="s">
        <v>2336</v>
      </c>
      <c r="F722" s="7" t="s">
        <v>962</v>
      </c>
      <c r="G722" s="8" t="s">
        <v>1869</v>
      </c>
      <c r="H722" s="16">
        <v>-7200.72</v>
      </c>
      <c r="I722" s="16">
        <v>-3915.72</v>
      </c>
      <c r="J722" s="16">
        <v>-3644.16</v>
      </c>
      <c r="O722" s="65" t="s">
        <v>287</v>
      </c>
      <c r="P722" s="65" t="s">
        <v>417</v>
      </c>
      <c r="Q722" s="3">
        <f>VLOOKUP(P722,Data!$D$2:$E$144,2,FALSE)</f>
        <v>43800000</v>
      </c>
    </row>
    <row r="723" spans="1:17" x14ac:dyDescent="0.2">
      <c r="A723" s="838" t="s">
        <v>2372</v>
      </c>
      <c r="B723" s="840" t="s">
        <v>1870</v>
      </c>
      <c r="C723" s="838" t="s">
        <v>2670</v>
      </c>
      <c r="D723" s="839">
        <v>0</v>
      </c>
      <c r="E723" s="839" t="s">
        <v>2331</v>
      </c>
      <c r="F723" s="7" t="s">
        <v>963</v>
      </c>
      <c r="G723" s="8" t="s">
        <v>1870</v>
      </c>
      <c r="H723" s="16">
        <v>-339</v>
      </c>
      <c r="I723" s="16">
        <v>0</v>
      </c>
      <c r="J723" s="16">
        <v>0</v>
      </c>
      <c r="O723" s="65" t="s">
        <v>277</v>
      </c>
      <c r="P723" s="65" t="s">
        <v>322</v>
      </c>
      <c r="Q723" s="3">
        <f>VLOOKUP(P723,Data!$D$2:$E$144,2,FALSE)</f>
        <v>55520000</v>
      </c>
    </row>
    <row r="724" spans="1:17" ht="25.5" x14ac:dyDescent="0.2">
      <c r="A724" s="1167" t="s">
        <v>2835</v>
      </c>
      <c r="B724" s="1168" t="s">
        <v>1871</v>
      </c>
      <c r="C724" s="1167" t="s">
        <v>2864</v>
      </c>
      <c r="D724" s="1090">
        <v>358</v>
      </c>
      <c r="E724" s="1090" t="s">
        <v>2336</v>
      </c>
      <c r="F724" s="7" t="s">
        <v>964</v>
      </c>
      <c r="G724" s="8" t="s">
        <v>1871</v>
      </c>
      <c r="H724" s="16">
        <v>0</v>
      </c>
      <c r="I724" s="16">
        <v>-114.8</v>
      </c>
      <c r="J724" s="16">
        <v>0</v>
      </c>
      <c r="O724" s="65" t="s">
        <v>287</v>
      </c>
      <c r="P724" s="65" t="s">
        <v>412</v>
      </c>
      <c r="Q724" s="3">
        <f>VLOOKUP(P724,Data!$D$2:$E$144,2,FALSE)</f>
        <v>34300000</v>
      </c>
    </row>
    <row r="725" spans="1:17" x14ac:dyDescent="0.2">
      <c r="A725" s="1632" t="s">
        <v>2835</v>
      </c>
      <c r="B725" s="1633" t="s">
        <v>1872</v>
      </c>
      <c r="C725" s="1632" t="s">
        <v>2998</v>
      </c>
      <c r="D725" s="1090">
        <v>0</v>
      </c>
      <c r="E725" s="1090" t="s">
        <v>2336</v>
      </c>
      <c r="F725" s="7" t="s">
        <v>965</v>
      </c>
      <c r="G725" s="8" t="s">
        <v>1872</v>
      </c>
      <c r="H725" s="16">
        <v>-199.28</v>
      </c>
      <c r="I725" s="16">
        <v>-47.91</v>
      </c>
      <c r="J725" s="16">
        <v>0</v>
      </c>
      <c r="O725" s="65" t="s">
        <v>2503</v>
      </c>
      <c r="P725" s="65" t="s">
        <v>395</v>
      </c>
      <c r="Q725" s="3">
        <f>VLOOKUP(P725,Data!$D$2:$E$144,2,FALSE)</f>
        <v>35110000</v>
      </c>
    </row>
    <row r="726" spans="1:17" x14ac:dyDescent="0.2">
      <c r="A726" s="3" t="s">
        <v>2481</v>
      </c>
      <c r="B726" s="8" t="s">
        <v>1873</v>
      </c>
      <c r="C726" s="3" t="s">
        <v>2495</v>
      </c>
      <c r="D726" s="269" t="s">
        <v>2492</v>
      </c>
      <c r="E726" s="56"/>
      <c r="F726" s="7" t="s">
        <v>966</v>
      </c>
      <c r="G726" s="8" t="s">
        <v>1873</v>
      </c>
      <c r="H726" s="16">
        <v>0</v>
      </c>
      <c r="I726" s="16">
        <v>-11000</v>
      </c>
      <c r="J726" s="16">
        <v>0</v>
      </c>
      <c r="O726" s="65" t="s">
        <v>427</v>
      </c>
      <c r="P726" s="65" t="s">
        <v>371</v>
      </c>
      <c r="Q726" s="3">
        <f>VLOOKUP(P726,Data!$D$2:$E$144,2,FALSE)</f>
        <v>72610000</v>
      </c>
    </row>
    <row r="727" spans="1:17" x14ac:dyDescent="0.2">
      <c r="B727" s="8" t="s">
        <v>1874</v>
      </c>
      <c r="D727" s="16"/>
      <c r="E727" s="56"/>
      <c r="F727" s="7" t="s">
        <v>967</v>
      </c>
      <c r="G727" s="8" t="s">
        <v>1874</v>
      </c>
      <c r="H727" s="16">
        <v>-176.8</v>
      </c>
      <c r="I727" s="16">
        <v>0</v>
      </c>
      <c r="J727" s="16">
        <v>0</v>
      </c>
      <c r="O727" s="65"/>
      <c r="P727" s="65"/>
      <c r="Q727" s="3" t="e">
        <f>VLOOKUP(P727,Data!$D$2:$E$144,2,FALSE)</f>
        <v>#N/A</v>
      </c>
    </row>
    <row r="728" spans="1:17" ht="25.5" x14ac:dyDescent="0.2">
      <c r="A728" s="332" t="s">
        <v>2524</v>
      </c>
      <c r="B728" s="334" t="s">
        <v>1875</v>
      </c>
      <c r="C728" s="332" t="s">
        <v>2544</v>
      </c>
      <c r="D728" s="333">
        <v>354</v>
      </c>
      <c r="E728" s="333" t="s">
        <v>2336</v>
      </c>
      <c r="F728" s="7" t="s">
        <v>968</v>
      </c>
      <c r="G728" s="8" t="s">
        <v>1875</v>
      </c>
      <c r="H728" s="16">
        <v>-287.85000000000002</v>
      </c>
      <c r="I728" s="16">
        <v>-273</v>
      </c>
      <c r="J728" s="16">
        <v>-354</v>
      </c>
      <c r="O728" s="65" t="s">
        <v>288</v>
      </c>
      <c r="P728" s="65" t="s">
        <v>419</v>
      </c>
      <c r="Q728" s="3">
        <f>VLOOKUP(P728,Data!$D$2:$E$144,2,FALSE)</f>
        <v>79952000</v>
      </c>
    </row>
    <row r="729" spans="1:17" x14ac:dyDescent="0.2">
      <c r="B729" s="8" t="s">
        <v>1876</v>
      </c>
      <c r="D729" s="16"/>
      <c r="E729" s="56"/>
      <c r="F729" s="7" t="s">
        <v>969</v>
      </c>
      <c r="G729" s="8" t="s">
        <v>1876</v>
      </c>
      <c r="H729" s="16">
        <v>-700</v>
      </c>
      <c r="I729" s="16">
        <v>0</v>
      </c>
      <c r="J729" s="16">
        <v>0</v>
      </c>
      <c r="O729" s="65"/>
      <c r="P729" s="65"/>
      <c r="Q729" s="3" t="e">
        <f>VLOOKUP(P729,Data!$D$2:$E$144,2,FALSE)</f>
        <v>#N/A</v>
      </c>
    </row>
    <row r="730" spans="1:17" x14ac:dyDescent="0.2">
      <c r="B730" s="8" t="s">
        <v>1877</v>
      </c>
      <c r="D730" s="16"/>
      <c r="E730" s="56"/>
      <c r="F730" s="7" t="s">
        <v>970</v>
      </c>
      <c r="G730" s="8" t="s">
        <v>1877</v>
      </c>
      <c r="H730" s="16">
        <v>-14586</v>
      </c>
      <c r="I730" s="16">
        <v>-59461.26</v>
      </c>
      <c r="J730" s="16">
        <v>-17539.73</v>
      </c>
      <c r="O730" s="65"/>
      <c r="P730" s="65"/>
      <c r="Q730" s="3" t="e">
        <f>VLOOKUP(P730,Data!$D$2:$E$144,2,FALSE)</f>
        <v>#N/A</v>
      </c>
    </row>
    <row r="731" spans="1:17" x14ac:dyDescent="0.2">
      <c r="B731" s="8" t="s">
        <v>1878</v>
      </c>
      <c r="D731" s="16"/>
      <c r="E731" s="56"/>
      <c r="F731" s="7" t="s">
        <v>971</v>
      </c>
      <c r="G731" s="8" t="s">
        <v>1878</v>
      </c>
      <c r="H731" s="16">
        <v>-87626.75</v>
      </c>
      <c r="I731" s="16">
        <v>-29462.25</v>
      </c>
      <c r="J731" s="16">
        <v>-109116.24</v>
      </c>
      <c r="O731" s="65"/>
      <c r="P731" s="65"/>
      <c r="Q731" s="3" t="e">
        <f>VLOOKUP(P731,Data!$D$2:$E$144,2,FALSE)</f>
        <v>#N/A</v>
      </c>
    </row>
    <row r="732" spans="1:17" x14ac:dyDescent="0.2">
      <c r="B732" s="8" t="s">
        <v>1879</v>
      </c>
      <c r="D732" s="16"/>
      <c r="E732" s="56"/>
      <c r="F732" s="7" t="s">
        <v>972</v>
      </c>
      <c r="G732" s="8" t="s">
        <v>1879</v>
      </c>
      <c r="H732" s="16">
        <v>-548.5</v>
      </c>
      <c r="I732" s="16">
        <v>-3714.52</v>
      </c>
      <c r="J732" s="16">
        <v>-320</v>
      </c>
      <c r="O732" s="65"/>
      <c r="P732" s="65"/>
      <c r="Q732" s="3" t="e">
        <f>VLOOKUP(P732,Data!$D$2:$E$144,2,FALSE)</f>
        <v>#N/A</v>
      </c>
    </row>
    <row r="733" spans="1:17" x14ac:dyDescent="0.2">
      <c r="B733" s="8" t="s">
        <v>1880</v>
      </c>
      <c r="D733" s="16"/>
      <c r="E733" s="56"/>
      <c r="F733" s="7" t="s">
        <v>973</v>
      </c>
      <c r="G733" s="8" t="s">
        <v>1880</v>
      </c>
      <c r="H733" s="16">
        <v>-4950</v>
      </c>
      <c r="I733" s="16">
        <v>-2675</v>
      </c>
      <c r="J733" s="16">
        <v>-3570</v>
      </c>
      <c r="O733" s="65"/>
      <c r="P733" s="65"/>
      <c r="Q733" s="3" t="e">
        <f>VLOOKUP(P733,Data!$D$2:$E$144,2,FALSE)</f>
        <v>#N/A</v>
      </c>
    </row>
    <row r="734" spans="1:17" x14ac:dyDescent="0.2">
      <c r="A734" s="2231" t="s">
        <v>2835</v>
      </c>
      <c r="B734" s="2232" t="s">
        <v>1881</v>
      </c>
      <c r="C734" s="2231" t="s">
        <v>3211</v>
      </c>
      <c r="D734" s="1090">
        <v>0</v>
      </c>
      <c r="E734" s="1090" t="s">
        <v>2331</v>
      </c>
      <c r="F734" s="7" t="s">
        <v>974</v>
      </c>
      <c r="G734" s="8" t="s">
        <v>1881</v>
      </c>
      <c r="H734" s="16">
        <v>-420.08</v>
      </c>
      <c r="I734" s="16">
        <v>0</v>
      </c>
      <c r="J734" s="16">
        <v>0</v>
      </c>
      <c r="O734" s="65"/>
      <c r="P734" s="65"/>
      <c r="Q734" s="3" t="e">
        <f>VLOOKUP(P734,Data!$D$2:$E$144,2,FALSE)</f>
        <v>#N/A</v>
      </c>
    </row>
    <row r="735" spans="1:17" x14ac:dyDescent="0.2">
      <c r="A735" s="1502" t="s">
        <v>2835</v>
      </c>
      <c r="B735" s="1503" t="s">
        <v>1882</v>
      </c>
      <c r="C735" s="1502" t="s">
        <v>2969</v>
      </c>
      <c r="D735" s="1090">
        <v>142</v>
      </c>
      <c r="E735" s="1090" t="s">
        <v>2336</v>
      </c>
      <c r="F735" s="7" t="s">
        <v>975</v>
      </c>
      <c r="G735" s="8" t="s">
        <v>1882</v>
      </c>
      <c r="H735" s="16">
        <v>0</v>
      </c>
      <c r="I735" s="16">
        <v>0</v>
      </c>
      <c r="J735" s="16">
        <v>-562.20000000000005</v>
      </c>
      <c r="O735" s="65" t="s">
        <v>2379</v>
      </c>
      <c r="P735" s="65" t="s">
        <v>340</v>
      </c>
      <c r="Q735" s="3">
        <f>VLOOKUP(P735,Data!$D$2:$E$144,2,FALSE)</f>
        <v>18424000</v>
      </c>
    </row>
    <row r="736" spans="1:17" x14ac:dyDescent="0.2">
      <c r="B736" s="8" t="s">
        <v>1883</v>
      </c>
      <c r="D736" s="16"/>
      <c r="E736" s="56"/>
      <c r="F736" s="7" t="s">
        <v>976</v>
      </c>
      <c r="G736" s="8" t="s">
        <v>1883</v>
      </c>
      <c r="H736" s="16">
        <v>-419</v>
      </c>
      <c r="I736" s="16">
        <v>0</v>
      </c>
      <c r="J736" s="16">
        <v>0</v>
      </c>
      <c r="O736" s="65"/>
      <c r="P736" s="65"/>
      <c r="Q736" s="3" t="e">
        <f>VLOOKUP(P736,Data!$D$2:$E$144,2,FALSE)</f>
        <v>#N/A</v>
      </c>
    </row>
    <row r="737" spans="1:25" x14ac:dyDescent="0.2">
      <c r="B737" s="8" t="s">
        <v>1884</v>
      </c>
      <c r="D737" s="16"/>
      <c r="E737" s="56"/>
      <c r="F737" s="7" t="s">
        <v>977</v>
      </c>
      <c r="G737" s="8" t="s">
        <v>1884</v>
      </c>
      <c r="H737" s="16">
        <v>0</v>
      </c>
      <c r="I737" s="16">
        <v>0</v>
      </c>
      <c r="J737" s="16">
        <v>-7375</v>
      </c>
      <c r="O737" s="65"/>
      <c r="P737" s="65"/>
      <c r="Q737" s="3" t="e">
        <f>VLOOKUP(P737,Data!$D$2:$E$144,2,FALSE)</f>
        <v>#N/A</v>
      </c>
    </row>
    <row r="738" spans="1:25" x14ac:dyDescent="0.2">
      <c r="B738" s="8" t="s">
        <v>1885</v>
      </c>
      <c r="D738" s="16"/>
      <c r="E738" s="56"/>
      <c r="F738" s="7" t="s">
        <v>978</v>
      </c>
      <c r="G738" s="8" t="s">
        <v>1885</v>
      </c>
      <c r="H738" s="16">
        <v>-4202.6899999999996</v>
      </c>
      <c r="I738" s="16">
        <v>0</v>
      </c>
      <c r="J738" s="16">
        <v>0</v>
      </c>
      <c r="O738" s="65"/>
      <c r="P738" s="65"/>
      <c r="Q738" s="3" t="e">
        <f>VLOOKUP(P738,Data!$D$2:$E$144,2,FALSE)</f>
        <v>#N/A</v>
      </c>
    </row>
    <row r="739" spans="1:25" ht="15" x14ac:dyDescent="0.25">
      <c r="A739" s="1850" t="s">
        <v>2832</v>
      </c>
      <c r="B739" s="1851" t="s">
        <v>1886</v>
      </c>
      <c r="C739" s="278"/>
      <c r="D739" s="1090">
        <v>0</v>
      </c>
      <c r="E739" s="1090"/>
      <c r="F739" s="7" t="s">
        <v>979</v>
      </c>
      <c r="G739" s="8" t="s">
        <v>1886</v>
      </c>
      <c r="H739" s="16">
        <v>0</v>
      </c>
      <c r="I739" s="16">
        <v>0</v>
      </c>
      <c r="J739" s="16">
        <v>-247.67</v>
      </c>
      <c r="O739" s="65"/>
      <c r="P739" s="65"/>
      <c r="Q739" s="3" t="e">
        <f>VLOOKUP(P739,Data!$D$2:$E$144,2,FALSE)</f>
        <v>#N/A</v>
      </c>
    </row>
    <row r="740" spans="1:25" x14ac:dyDescent="0.2">
      <c r="A740" s="1408" t="s">
        <v>2835</v>
      </c>
      <c r="B740" s="1409" t="s">
        <v>1887</v>
      </c>
      <c r="C740" s="1408" t="s">
        <v>2938</v>
      </c>
      <c r="D740" s="1090">
        <v>0</v>
      </c>
      <c r="E740" s="1090" t="s">
        <v>2331</v>
      </c>
      <c r="F740" s="7" t="s">
        <v>980</v>
      </c>
      <c r="G740" s="8" t="s">
        <v>1887</v>
      </c>
      <c r="H740" s="16">
        <v>-372.64</v>
      </c>
      <c r="I740" s="16">
        <v>0</v>
      </c>
      <c r="J740" s="16">
        <v>0</v>
      </c>
      <c r="O740" s="65"/>
      <c r="P740" s="65"/>
      <c r="Q740" s="3" t="e">
        <f>VLOOKUP(P740,Data!$D$2:$E$144,2,FALSE)</f>
        <v>#N/A</v>
      </c>
    </row>
    <row r="741" spans="1:25" x14ac:dyDescent="0.2">
      <c r="B741" s="8" t="s">
        <v>1888</v>
      </c>
      <c r="D741" s="16"/>
      <c r="E741" s="56"/>
      <c r="F741" s="7" t="s">
        <v>981</v>
      </c>
      <c r="G741" s="8" t="s">
        <v>1888</v>
      </c>
      <c r="H741" s="16">
        <v>-11104.6</v>
      </c>
      <c r="I741" s="16">
        <v>0</v>
      </c>
      <c r="J741" s="16">
        <v>0</v>
      </c>
      <c r="O741" s="65"/>
      <c r="P741" s="65"/>
      <c r="Q741" s="3" t="e">
        <f>VLOOKUP(P741,Data!$D$2:$E$144,2,FALSE)</f>
        <v>#N/A</v>
      </c>
    </row>
    <row r="742" spans="1:25" x14ac:dyDescent="0.2">
      <c r="B742" s="8" t="s">
        <v>1889</v>
      </c>
      <c r="D742" s="16"/>
      <c r="E742" s="56"/>
      <c r="F742" s="7" t="s">
        <v>982</v>
      </c>
      <c r="G742" s="8" t="s">
        <v>1889</v>
      </c>
      <c r="H742" s="16">
        <v>-2715</v>
      </c>
      <c r="I742" s="16">
        <v>0</v>
      </c>
      <c r="J742" s="16">
        <v>0</v>
      </c>
      <c r="O742" s="65"/>
      <c r="P742" s="65"/>
      <c r="Q742" s="3" t="e">
        <f>VLOOKUP(P742,Data!$D$2:$E$144,2,FALSE)</f>
        <v>#N/A</v>
      </c>
    </row>
    <row r="743" spans="1:25" x14ac:dyDescent="0.2">
      <c r="B743" s="8" t="s">
        <v>1890</v>
      </c>
      <c r="D743" s="16"/>
      <c r="E743" s="56"/>
      <c r="F743" s="7" t="s">
        <v>983</v>
      </c>
      <c r="G743" s="8" t="s">
        <v>1890</v>
      </c>
      <c r="H743" s="16">
        <v>-244.49</v>
      </c>
      <c r="I743" s="16">
        <v>0</v>
      </c>
      <c r="J743" s="16">
        <v>0</v>
      </c>
      <c r="O743" s="65"/>
      <c r="P743" s="65"/>
      <c r="Q743" s="3" t="e">
        <f>VLOOKUP(P743,Data!$D$2:$E$144,2,FALSE)</f>
        <v>#N/A</v>
      </c>
    </row>
    <row r="744" spans="1:25" x14ac:dyDescent="0.2">
      <c r="A744" s="1257" t="s">
        <v>2835</v>
      </c>
      <c r="B744" s="1258" t="s">
        <v>1891</v>
      </c>
      <c r="C744" s="1257" t="s">
        <v>2894</v>
      </c>
      <c r="D744" s="1090"/>
      <c r="E744" s="1090" t="s">
        <v>2331</v>
      </c>
      <c r="F744" s="7" t="s">
        <v>984</v>
      </c>
      <c r="G744" s="8" t="s">
        <v>1891</v>
      </c>
      <c r="H744" s="16">
        <v>-267.31</v>
      </c>
      <c r="I744" s="16">
        <v>-578</v>
      </c>
      <c r="J744" s="16">
        <v>0</v>
      </c>
      <c r="O744" s="65"/>
      <c r="P744" s="65"/>
      <c r="Q744" s="3" t="e">
        <f>VLOOKUP(P744,Data!$D$2:$E$144,2,FALSE)</f>
        <v>#N/A</v>
      </c>
    </row>
    <row r="745" spans="1:25" x14ac:dyDescent="0.2">
      <c r="B745" s="8" t="s">
        <v>1892</v>
      </c>
      <c r="D745" s="16"/>
      <c r="E745" s="56"/>
      <c r="F745" s="7" t="s">
        <v>985</v>
      </c>
      <c r="G745" s="8" t="s">
        <v>1892</v>
      </c>
      <c r="H745" s="16">
        <v>-210190.84</v>
      </c>
      <c r="I745" s="16">
        <v>-38492.589999999997</v>
      </c>
      <c r="J745" s="16">
        <v>0</v>
      </c>
      <c r="O745" s="65"/>
      <c r="P745" s="65"/>
      <c r="Q745" s="3" t="e">
        <f>VLOOKUP(P745,Data!$D$2:$E$144,2,FALSE)</f>
        <v>#N/A</v>
      </c>
    </row>
    <row r="746" spans="1:25" s="426" customFormat="1" x14ac:dyDescent="0.2">
      <c r="B746" s="256"/>
      <c r="D746" s="423">
        <f>SUM(D747:D749)</f>
        <v>624.95000000000005</v>
      </c>
      <c r="E746" s="423"/>
      <c r="F746" s="255" t="s">
        <v>986</v>
      </c>
      <c r="G746" s="256" t="s">
        <v>1893</v>
      </c>
      <c r="H746" s="423">
        <v>-1146.2</v>
      </c>
      <c r="I746" s="423">
        <v>-1249.8900000000001</v>
      </c>
      <c r="J746" s="423">
        <v>-624.95000000000005</v>
      </c>
      <c r="Q746" s="426" t="e">
        <f>VLOOKUP(P746,Data!$D$2:$E$144,2,FALSE)</f>
        <v>#N/A</v>
      </c>
      <c r="Y746" s="258"/>
    </row>
    <row r="747" spans="1:25" s="834" customFormat="1" ht="25.5" x14ac:dyDescent="0.2">
      <c r="A747" s="838" t="s">
        <v>2524</v>
      </c>
      <c r="B747" s="756" t="s">
        <v>2732</v>
      </c>
      <c r="C747" s="838" t="s">
        <v>2551</v>
      </c>
      <c r="D747" s="839">
        <v>114.95</v>
      </c>
      <c r="E747" s="839" t="s">
        <v>2336</v>
      </c>
      <c r="F747" s="835" t="s">
        <v>986</v>
      </c>
      <c r="G747" s="836" t="s">
        <v>1893</v>
      </c>
      <c r="H747" s="1090"/>
      <c r="I747" s="1090"/>
      <c r="J747" s="1090"/>
      <c r="O747" s="834" t="s">
        <v>2379</v>
      </c>
      <c r="P747" s="834" t="s">
        <v>340</v>
      </c>
      <c r="Q747" s="834">
        <f>VLOOKUP(P747,Data!$D$2:$E$144,2,FALSE)</f>
        <v>18424000</v>
      </c>
      <c r="Y747" s="837"/>
    </row>
    <row r="748" spans="1:25" ht="25.5" x14ac:dyDescent="0.2">
      <c r="A748" s="841" t="s">
        <v>2372</v>
      </c>
      <c r="B748" s="756" t="s">
        <v>2733</v>
      </c>
      <c r="C748" s="841" t="s">
        <v>2731</v>
      </c>
      <c r="D748" s="842">
        <v>0</v>
      </c>
      <c r="E748" s="842" t="s">
        <v>2337</v>
      </c>
      <c r="F748" s="7" t="s">
        <v>986</v>
      </c>
      <c r="G748" s="8" t="s">
        <v>1893</v>
      </c>
      <c r="H748" s="1090"/>
      <c r="I748" s="1090"/>
      <c r="J748" s="1090"/>
      <c r="O748" s="65" t="s">
        <v>2379</v>
      </c>
      <c r="P748" s="65" t="s">
        <v>340</v>
      </c>
      <c r="Q748" s="3">
        <f>VLOOKUP(P748,Data!$D$2:$E$144,2,FALSE)</f>
        <v>18424000</v>
      </c>
    </row>
    <row r="749" spans="1:25" s="1845" customFormat="1" x14ac:dyDescent="0.2">
      <c r="A749" s="1852" t="s">
        <v>2835</v>
      </c>
      <c r="B749" s="1432" t="s">
        <v>3092</v>
      </c>
      <c r="C749" s="1852" t="s">
        <v>3091</v>
      </c>
      <c r="D749" s="1090">
        <v>510</v>
      </c>
      <c r="E749" s="1090" t="s">
        <v>2336</v>
      </c>
      <c r="F749" s="1846" t="s">
        <v>986</v>
      </c>
      <c r="G749" s="1847" t="s">
        <v>1893</v>
      </c>
      <c r="H749" s="1849"/>
      <c r="I749" s="1849"/>
      <c r="J749" s="1849"/>
      <c r="O749" s="1845" t="s">
        <v>2379</v>
      </c>
      <c r="P749" s="1845" t="s">
        <v>340</v>
      </c>
      <c r="Q749" s="1845">
        <f>VLOOKUP(P749,Data!$D$2:$E$144,2,FALSE)</f>
        <v>18424000</v>
      </c>
      <c r="Y749" s="1848"/>
    </row>
    <row r="750" spans="1:25" x14ac:dyDescent="0.2">
      <c r="A750" s="3" t="s">
        <v>2346</v>
      </c>
      <c r="B750" s="8" t="s">
        <v>1894</v>
      </c>
      <c r="C750" s="3" t="s">
        <v>2353</v>
      </c>
      <c r="D750" s="16">
        <v>0</v>
      </c>
      <c r="E750" s="56" t="s">
        <v>2336</v>
      </c>
      <c r="F750" s="7" t="s">
        <v>987</v>
      </c>
      <c r="G750" s="8" t="s">
        <v>1894</v>
      </c>
      <c r="H750" s="16">
        <v>-500</v>
      </c>
      <c r="I750" s="16">
        <v>-755</v>
      </c>
      <c r="J750" s="16">
        <v>0</v>
      </c>
      <c r="O750" s="65" t="s">
        <v>276</v>
      </c>
      <c r="P750" s="65" t="s">
        <v>307</v>
      </c>
      <c r="Q750" s="3">
        <f>VLOOKUP(P750,Data!$D$2:$E$144,2,FALSE)</f>
        <v>79410000</v>
      </c>
    </row>
    <row r="751" spans="1:25" x14ac:dyDescent="0.2">
      <c r="B751" s="8" t="s">
        <v>1895</v>
      </c>
      <c r="D751" s="16"/>
      <c r="E751" s="56"/>
      <c r="F751" s="7" t="s">
        <v>988</v>
      </c>
      <c r="G751" s="8" t="s">
        <v>1895</v>
      </c>
      <c r="H751" s="16">
        <v>-4350</v>
      </c>
      <c r="I751" s="16">
        <v>-250</v>
      </c>
      <c r="J751" s="16">
        <v>0</v>
      </c>
      <c r="O751" s="65"/>
      <c r="P751" s="65"/>
      <c r="Q751" s="3" t="e">
        <f>VLOOKUP(P751,Data!$D$2:$E$144,2,FALSE)</f>
        <v>#N/A</v>
      </c>
    </row>
    <row r="752" spans="1:25" x14ac:dyDescent="0.2">
      <c r="B752" s="8" t="s">
        <v>1896</v>
      </c>
      <c r="D752" s="16"/>
      <c r="E752" s="56"/>
      <c r="F752" s="7" t="s">
        <v>989</v>
      </c>
      <c r="G752" s="8" t="s">
        <v>1896</v>
      </c>
      <c r="H752" s="16">
        <v>-3519.36</v>
      </c>
      <c r="I752" s="16">
        <v>-3660.13</v>
      </c>
      <c r="J752" s="16">
        <v>0</v>
      </c>
      <c r="O752" s="65"/>
      <c r="P752" s="65"/>
      <c r="Q752" s="3" t="e">
        <f>VLOOKUP(P752,Data!$D$2:$E$144,2,FALSE)</f>
        <v>#N/A</v>
      </c>
    </row>
    <row r="753" spans="1:17" x14ac:dyDescent="0.2">
      <c r="A753" s="1273" t="s">
        <v>2835</v>
      </c>
      <c r="B753" s="1274" t="s">
        <v>1897</v>
      </c>
      <c r="C753" s="1273" t="s">
        <v>2901</v>
      </c>
      <c r="D753" s="1090">
        <v>1449</v>
      </c>
      <c r="E753" s="1090" t="s">
        <v>2336</v>
      </c>
      <c r="F753" s="7" t="s">
        <v>990</v>
      </c>
      <c r="G753" s="8" t="s">
        <v>1897</v>
      </c>
      <c r="H753" s="16">
        <v>-531.20000000000005</v>
      </c>
      <c r="I753" s="16">
        <v>-872.16</v>
      </c>
      <c r="J753" s="16">
        <v>-1448.91</v>
      </c>
      <c r="O753" s="65" t="s">
        <v>2379</v>
      </c>
      <c r="P753" s="65" t="s">
        <v>338</v>
      </c>
      <c r="Q753" s="3">
        <f>VLOOKUP(P753,Data!$D$2:$E$144,2,FALSE)</f>
        <v>18420000</v>
      </c>
    </row>
    <row r="754" spans="1:17" x14ac:dyDescent="0.2">
      <c r="B754" s="8" t="s">
        <v>1898</v>
      </c>
      <c r="D754" s="16"/>
      <c r="E754" s="56"/>
      <c r="F754" s="7" t="s">
        <v>991</v>
      </c>
      <c r="G754" s="8" t="s">
        <v>1898</v>
      </c>
      <c r="H754" s="16">
        <v>-188.57</v>
      </c>
      <c r="I754" s="16">
        <v>-464.98</v>
      </c>
      <c r="J754" s="16">
        <v>-1058.9100000000001</v>
      </c>
      <c r="O754" s="65"/>
      <c r="P754" s="65"/>
      <c r="Q754" s="3" t="e">
        <f>VLOOKUP(P754,Data!$D$2:$E$144,2,FALSE)</f>
        <v>#N/A</v>
      </c>
    </row>
    <row r="755" spans="1:17" ht="25.5" x14ac:dyDescent="0.25">
      <c r="A755" s="292" t="s">
        <v>2524</v>
      </c>
      <c r="B755" s="294" t="s">
        <v>1899</v>
      </c>
      <c r="C755" s="278"/>
      <c r="D755" s="293">
        <v>0</v>
      </c>
      <c r="E755" s="293" t="s">
        <v>2337</v>
      </c>
      <c r="F755" s="7" t="s">
        <v>992</v>
      </c>
      <c r="G755" s="8" t="s">
        <v>1899</v>
      </c>
      <c r="H755" s="16">
        <v>-22827.5</v>
      </c>
      <c r="I755" s="16">
        <v>-8907.5499999999993</v>
      </c>
      <c r="J755" s="16">
        <v>0</v>
      </c>
      <c r="O755" s="65"/>
      <c r="P755" s="65"/>
      <c r="Q755" s="3" t="e">
        <f>VLOOKUP(P755,Data!$D$2:$E$144,2,FALSE)</f>
        <v>#N/A</v>
      </c>
    </row>
    <row r="756" spans="1:17" x14ac:dyDescent="0.2">
      <c r="A756" s="843" t="s">
        <v>2372</v>
      </c>
      <c r="B756" s="845" t="s">
        <v>1900</v>
      </c>
      <c r="C756" s="843" t="s">
        <v>2734</v>
      </c>
      <c r="D756" s="844">
        <v>0</v>
      </c>
      <c r="E756" s="844" t="s">
        <v>2337</v>
      </c>
      <c r="F756" s="7" t="s">
        <v>993</v>
      </c>
      <c r="G756" s="8" t="s">
        <v>1900</v>
      </c>
      <c r="H756" s="16">
        <v>0</v>
      </c>
      <c r="I756" s="16">
        <v>-50</v>
      </c>
      <c r="J756" s="16">
        <v>0</v>
      </c>
      <c r="O756" s="65" t="s">
        <v>276</v>
      </c>
      <c r="P756" s="65" t="s">
        <v>309</v>
      </c>
      <c r="Q756" s="3">
        <f>VLOOKUP(P756,Data!$D$2:$E$144,2,FALSE)</f>
        <v>80500000</v>
      </c>
    </row>
    <row r="757" spans="1:17" ht="25.5" x14ac:dyDescent="0.2">
      <c r="A757" s="392" t="s">
        <v>2524</v>
      </c>
      <c r="B757" s="394" t="s">
        <v>1901</v>
      </c>
      <c r="C757" s="392" t="s">
        <v>2559</v>
      </c>
      <c r="D757" s="393">
        <v>748.8</v>
      </c>
      <c r="E757" s="393" t="s">
        <v>2336</v>
      </c>
      <c r="F757" s="7" t="s">
        <v>994</v>
      </c>
      <c r="G757" s="8" t="s">
        <v>1901</v>
      </c>
      <c r="H757" s="16">
        <v>-448.5</v>
      </c>
      <c r="I757" s="16">
        <v>-1240</v>
      </c>
      <c r="J757" s="16">
        <v>-748.8</v>
      </c>
      <c r="O757" s="65" t="s">
        <v>2503</v>
      </c>
      <c r="P757" s="65" t="s">
        <v>395</v>
      </c>
      <c r="Q757" s="3">
        <f>VLOOKUP(P757,Data!$D$2:$E$144,2,FALSE)</f>
        <v>35110000</v>
      </c>
    </row>
    <row r="758" spans="1:17" x14ac:dyDescent="0.2">
      <c r="B758" s="8" t="s">
        <v>1902</v>
      </c>
      <c r="D758" s="16"/>
      <c r="E758" s="56"/>
      <c r="F758" s="7" t="s">
        <v>995</v>
      </c>
      <c r="G758" s="8" t="s">
        <v>1902</v>
      </c>
      <c r="H758" s="16">
        <v>-250</v>
      </c>
      <c r="I758" s="16">
        <v>0</v>
      </c>
      <c r="J758" s="16">
        <v>0</v>
      </c>
      <c r="O758" s="65"/>
      <c r="P758" s="65"/>
      <c r="Q758" s="3" t="e">
        <f>VLOOKUP(P758,Data!$D$2:$E$144,2,FALSE)</f>
        <v>#N/A</v>
      </c>
    </row>
    <row r="759" spans="1:17" ht="25.5" x14ac:dyDescent="0.2">
      <c r="A759" s="1807" t="s">
        <v>2832</v>
      </c>
      <c r="B759" s="1808" t="s">
        <v>1903</v>
      </c>
      <c r="C759" s="1807" t="s">
        <v>3075</v>
      </c>
      <c r="D759" s="1090">
        <v>2022</v>
      </c>
      <c r="E759" s="1090" t="s">
        <v>2336</v>
      </c>
      <c r="F759" s="7" t="s">
        <v>996</v>
      </c>
      <c r="G759" s="8" t="s">
        <v>1903</v>
      </c>
      <c r="H759" s="16">
        <v>-2665.09</v>
      </c>
      <c r="I759" s="16">
        <v>-1990.57</v>
      </c>
      <c r="J759" s="16">
        <v>-2022.4</v>
      </c>
      <c r="O759" s="1798" t="s">
        <v>287</v>
      </c>
      <c r="P759" s="1798" t="s">
        <v>417</v>
      </c>
      <c r="Q759" s="3">
        <f>VLOOKUP(P759,Data!$D$2:$E$144,2,FALSE)</f>
        <v>43800000</v>
      </c>
    </row>
    <row r="760" spans="1:17" x14ac:dyDescent="0.2">
      <c r="A760" s="1567" t="s">
        <v>2835</v>
      </c>
      <c r="B760" s="1568" t="s">
        <v>1904</v>
      </c>
      <c r="C760" s="1567" t="s">
        <v>2994</v>
      </c>
      <c r="D760" s="1090">
        <v>901</v>
      </c>
      <c r="E760" s="1090" t="s">
        <v>2336</v>
      </c>
      <c r="F760" s="7" t="s">
        <v>997</v>
      </c>
      <c r="G760" s="8" t="s">
        <v>1904</v>
      </c>
      <c r="H760" s="16">
        <v>-5685.98</v>
      </c>
      <c r="I760" s="16">
        <v>-3300.15</v>
      </c>
      <c r="J760" s="16">
        <v>-900.6</v>
      </c>
      <c r="O760" s="65" t="s">
        <v>286</v>
      </c>
      <c r="P760" s="65" t="s">
        <v>403</v>
      </c>
      <c r="Q760" s="3">
        <f>VLOOKUP(P760,Data!$D$2:$E$144,2,FALSE)</f>
        <v>79710000</v>
      </c>
    </row>
    <row r="761" spans="1:17" ht="25.5" x14ac:dyDescent="0.2">
      <c r="A761" s="847" t="s">
        <v>2372</v>
      </c>
      <c r="B761" s="849" t="s">
        <v>1905</v>
      </c>
      <c r="C761" s="847" t="s">
        <v>2735</v>
      </c>
      <c r="D761" s="848">
        <v>0</v>
      </c>
      <c r="E761" s="848" t="s">
        <v>2331</v>
      </c>
      <c r="F761" s="7" t="s">
        <v>998</v>
      </c>
      <c r="G761" s="8" t="s">
        <v>1905</v>
      </c>
      <c r="H761" s="16">
        <v>-9980.98</v>
      </c>
      <c r="I761" s="16">
        <v>-2052</v>
      </c>
      <c r="J761" s="16">
        <v>-4340</v>
      </c>
      <c r="O761" s="846" t="s">
        <v>276</v>
      </c>
      <c r="P761" s="846" t="s">
        <v>309</v>
      </c>
      <c r="Q761" s="3">
        <f>VLOOKUP(P761,Data!$D$2:$E$144,2,FALSE)</f>
        <v>80500000</v>
      </c>
    </row>
    <row r="762" spans="1:17" x14ac:dyDescent="0.2">
      <c r="B762" s="8" t="s">
        <v>1906</v>
      </c>
      <c r="D762" s="16"/>
      <c r="E762" s="56"/>
      <c r="F762" s="7" t="s">
        <v>999</v>
      </c>
      <c r="G762" s="8" t="s">
        <v>1906</v>
      </c>
      <c r="H762" s="16">
        <v>-1560</v>
      </c>
      <c r="I762" s="16">
        <v>-1625</v>
      </c>
      <c r="J762" s="16">
        <v>-5496.4</v>
      </c>
      <c r="O762" s="65"/>
      <c r="P762" s="65"/>
      <c r="Q762" s="3" t="e">
        <f>VLOOKUP(P762,Data!$D$2:$E$144,2,FALSE)</f>
        <v>#N/A</v>
      </c>
    </row>
    <row r="763" spans="1:17" x14ac:dyDescent="0.2">
      <c r="B763" s="8" t="s">
        <v>1907</v>
      </c>
      <c r="D763" s="16"/>
      <c r="E763" s="56"/>
      <c r="F763" s="7" t="s">
        <v>1000</v>
      </c>
      <c r="G763" s="8" t="s">
        <v>1907</v>
      </c>
      <c r="H763" s="16">
        <v>-364</v>
      </c>
      <c r="I763" s="16">
        <v>-959</v>
      </c>
      <c r="J763" s="16">
        <v>0</v>
      </c>
      <c r="O763" s="65"/>
      <c r="P763" s="65"/>
      <c r="Q763" s="3" t="e">
        <f>VLOOKUP(P763,Data!$D$2:$E$144,2,FALSE)</f>
        <v>#N/A</v>
      </c>
    </row>
    <row r="764" spans="1:17" x14ac:dyDescent="0.2">
      <c r="A764" s="1853" t="s">
        <v>2835</v>
      </c>
      <c r="B764" s="1854" t="s">
        <v>1908</v>
      </c>
      <c r="C764" s="1853" t="s">
        <v>3093</v>
      </c>
      <c r="D764" s="1090">
        <v>0</v>
      </c>
      <c r="E764" s="1090" t="s">
        <v>2331</v>
      </c>
      <c r="F764" s="7" t="s">
        <v>1001</v>
      </c>
      <c r="G764" s="8" t="s">
        <v>1908</v>
      </c>
      <c r="H764" s="16">
        <v>-691.46</v>
      </c>
      <c r="I764" s="16">
        <v>0</v>
      </c>
      <c r="J764" s="16">
        <v>0</v>
      </c>
      <c r="O764" s="65"/>
      <c r="P764" s="65"/>
      <c r="Q764" s="3" t="e">
        <f>VLOOKUP(P764,Data!$D$2:$E$144,2,FALSE)</f>
        <v>#N/A</v>
      </c>
    </row>
    <row r="765" spans="1:17" x14ac:dyDescent="0.2">
      <c r="B765" s="8" t="s">
        <v>1909</v>
      </c>
      <c r="D765" s="16"/>
      <c r="E765" s="56"/>
      <c r="F765" s="7" t="s">
        <v>1002</v>
      </c>
      <c r="G765" s="8" t="s">
        <v>1909</v>
      </c>
      <c r="H765" s="16">
        <v>-16</v>
      </c>
      <c r="I765" s="16">
        <v>0</v>
      </c>
      <c r="J765" s="16">
        <v>-21.6</v>
      </c>
      <c r="O765" s="65"/>
      <c r="P765" s="65"/>
      <c r="Q765" s="3" t="e">
        <f>VLOOKUP(P765,Data!$D$2:$E$144,2,FALSE)</f>
        <v>#N/A</v>
      </c>
    </row>
    <row r="766" spans="1:17" ht="25.5" x14ac:dyDescent="0.25">
      <c r="A766" s="377" t="s">
        <v>2524</v>
      </c>
      <c r="B766" s="379" t="s">
        <v>1910</v>
      </c>
      <c r="C766" s="278"/>
      <c r="D766" s="378">
        <v>0</v>
      </c>
      <c r="E766" s="378" t="s">
        <v>2331</v>
      </c>
      <c r="F766" s="7" t="s">
        <v>1003</v>
      </c>
      <c r="G766" s="8" t="s">
        <v>1910</v>
      </c>
      <c r="H766" s="16">
        <v>-261.25</v>
      </c>
      <c r="I766" s="16">
        <v>0</v>
      </c>
      <c r="J766" s="16">
        <v>0</v>
      </c>
      <c r="O766" s="65"/>
      <c r="P766" s="65"/>
      <c r="Q766" s="3" t="e">
        <f>VLOOKUP(P766,Data!$D$2:$E$144,2,FALSE)</f>
        <v>#N/A</v>
      </c>
    </row>
    <row r="767" spans="1:17" x14ac:dyDescent="0.2">
      <c r="B767" s="8" t="s">
        <v>1911</v>
      </c>
      <c r="D767" s="16"/>
      <c r="E767" s="56"/>
      <c r="F767" s="7" t="s">
        <v>1004</v>
      </c>
      <c r="G767" s="8" t="s">
        <v>1911</v>
      </c>
      <c r="H767" s="16">
        <v>-2747</v>
      </c>
      <c r="I767" s="16">
        <v>0</v>
      </c>
      <c r="J767" s="16">
        <v>0</v>
      </c>
      <c r="O767" s="65"/>
      <c r="P767" s="65"/>
      <c r="Q767" s="3" t="e">
        <f>VLOOKUP(P767,Data!$D$2:$E$144,2,FALSE)</f>
        <v>#N/A</v>
      </c>
    </row>
    <row r="768" spans="1:17" x14ac:dyDescent="0.2">
      <c r="B768" s="8" t="s">
        <v>1912</v>
      </c>
      <c r="D768" s="16"/>
      <c r="E768" s="56"/>
      <c r="F768" s="7" t="s">
        <v>1005</v>
      </c>
      <c r="G768" s="8" t="s">
        <v>1912</v>
      </c>
      <c r="H768" s="16">
        <v>-96426</v>
      </c>
      <c r="I768" s="16">
        <v>-11112.5</v>
      </c>
      <c r="J768" s="16">
        <v>0</v>
      </c>
      <c r="O768" s="65"/>
      <c r="P768" s="65"/>
      <c r="Q768" s="3" t="e">
        <f>VLOOKUP(P768,Data!$D$2:$E$144,2,FALSE)</f>
        <v>#N/A</v>
      </c>
    </row>
    <row r="769" spans="1:25" x14ac:dyDescent="0.2">
      <c r="B769" s="8" t="s">
        <v>1913</v>
      </c>
      <c r="D769" s="16"/>
      <c r="E769" s="56"/>
      <c r="F769" s="7" t="s">
        <v>1006</v>
      </c>
      <c r="G769" s="8" t="s">
        <v>1913</v>
      </c>
      <c r="H769" s="16">
        <v>-221</v>
      </c>
      <c r="I769" s="16">
        <v>0</v>
      </c>
      <c r="J769" s="16">
        <v>0</v>
      </c>
      <c r="O769" s="65"/>
      <c r="P769" s="65"/>
      <c r="Q769" s="3" t="e">
        <f>VLOOKUP(P769,Data!$D$2:$E$144,2,FALSE)</f>
        <v>#N/A</v>
      </c>
    </row>
    <row r="770" spans="1:25" x14ac:dyDescent="0.2">
      <c r="A770" s="1737" t="s">
        <v>2835</v>
      </c>
      <c r="B770" s="1738" t="s">
        <v>1914</v>
      </c>
      <c r="C770" s="1737" t="s">
        <v>3058</v>
      </c>
      <c r="D770" s="1090">
        <v>0</v>
      </c>
      <c r="E770" s="1090" t="s">
        <v>2336</v>
      </c>
      <c r="F770" s="7" t="s">
        <v>1007</v>
      </c>
      <c r="G770" s="8" t="s">
        <v>1914</v>
      </c>
      <c r="H770" s="16">
        <v>0</v>
      </c>
      <c r="I770" s="16">
        <v>-154.26</v>
      </c>
      <c r="J770" s="16">
        <v>0</v>
      </c>
      <c r="O770" s="65" t="s">
        <v>2503</v>
      </c>
      <c r="P770" s="1736" t="s">
        <v>395</v>
      </c>
      <c r="Q770" s="3">
        <f>VLOOKUP(P770,Data!$D$2:$E$144,2,FALSE)</f>
        <v>35110000</v>
      </c>
    </row>
    <row r="771" spans="1:25" ht="25.5" x14ac:dyDescent="0.2">
      <c r="A771" s="2215" t="s">
        <v>2835</v>
      </c>
      <c r="B771" s="2216" t="s">
        <v>1915</v>
      </c>
      <c r="C771" s="2215" t="s">
        <v>3042</v>
      </c>
      <c r="D771" s="1090">
        <v>465</v>
      </c>
      <c r="E771" s="1090" t="s">
        <v>2336</v>
      </c>
      <c r="F771" s="7" t="s">
        <v>1008</v>
      </c>
      <c r="G771" s="8" t="s">
        <v>1915</v>
      </c>
      <c r="H771" s="16">
        <v>-155.57</v>
      </c>
      <c r="I771" s="16">
        <v>-218.67</v>
      </c>
      <c r="J771" s="16">
        <v>-152.1</v>
      </c>
      <c r="O771" s="2214" t="s">
        <v>287</v>
      </c>
      <c r="P771" s="2214" t="s">
        <v>413</v>
      </c>
      <c r="Q771" s="3">
        <f>VLOOKUP(P771,Data!$D$2:$E$144,2,FALSE)</f>
        <v>50110000</v>
      </c>
    </row>
    <row r="772" spans="1:25" x14ac:dyDescent="0.2">
      <c r="B772" s="8" t="s">
        <v>1916</v>
      </c>
      <c r="D772" s="16"/>
      <c r="E772" s="56"/>
      <c r="F772" s="7" t="s">
        <v>1009</v>
      </c>
      <c r="G772" s="8" t="s">
        <v>1916</v>
      </c>
      <c r="H772" s="16">
        <v>-67874</v>
      </c>
      <c r="I772" s="16">
        <v>0</v>
      </c>
      <c r="J772" s="16">
        <v>-7000</v>
      </c>
      <c r="O772" s="65"/>
      <c r="P772" s="65"/>
      <c r="Q772" s="3" t="e">
        <f>VLOOKUP(P772,Data!$D$2:$E$144,2,FALSE)</f>
        <v>#N/A</v>
      </c>
    </row>
    <row r="773" spans="1:25" s="1963" customFormat="1" x14ac:dyDescent="0.2">
      <c r="B773" s="1962"/>
      <c r="D773" s="1966">
        <f>SUM(D774:D775)</f>
        <v>1394</v>
      </c>
      <c r="E773" s="1966"/>
      <c r="F773" s="1961" t="s">
        <v>1010</v>
      </c>
      <c r="G773" s="1962" t="s">
        <v>1917</v>
      </c>
      <c r="H773" s="1966">
        <v>-782.3</v>
      </c>
      <c r="I773" s="1966">
        <v>-982</v>
      </c>
      <c r="J773" s="1966">
        <v>-2888.97</v>
      </c>
      <c r="Q773" s="1963" t="e">
        <f>VLOOKUP(P773,Data!$D$2:$E$144,2,FALSE)</f>
        <v>#N/A</v>
      </c>
      <c r="Y773" s="1965"/>
    </row>
    <row r="774" spans="1:25" s="1958" customFormat="1" x14ac:dyDescent="0.2">
      <c r="A774" s="1967" t="s">
        <v>2372</v>
      </c>
      <c r="B774" s="1432" t="s">
        <v>3128</v>
      </c>
      <c r="C774" s="1967" t="s">
        <v>2736</v>
      </c>
      <c r="D774" s="1090">
        <v>1350</v>
      </c>
      <c r="E774" s="1090" t="s">
        <v>2336</v>
      </c>
      <c r="F774" s="1959" t="s">
        <v>1010</v>
      </c>
      <c r="G774" s="1960" t="s">
        <v>1917</v>
      </c>
      <c r="H774" s="1090"/>
      <c r="I774" s="1090"/>
      <c r="J774" s="1090"/>
      <c r="O774" s="1958" t="s">
        <v>276</v>
      </c>
      <c r="P774" s="1958" t="s">
        <v>309</v>
      </c>
      <c r="Q774" s="1958">
        <f>VLOOKUP(P774,Data!$D$2:$E$144,2,FALSE)</f>
        <v>80500000</v>
      </c>
      <c r="Y774" s="1964"/>
    </row>
    <row r="775" spans="1:25" ht="25.5" x14ac:dyDescent="0.2">
      <c r="A775" s="1978" t="s">
        <v>2835</v>
      </c>
      <c r="B775" s="1432" t="s">
        <v>3129</v>
      </c>
      <c r="C775" s="1978" t="s">
        <v>3042</v>
      </c>
      <c r="D775" s="1090">
        <v>44</v>
      </c>
      <c r="E775" s="1090" t="s">
        <v>2337</v>
      </c>
      <c r="F775" s="7" t="s">
        <v>1010</v>
      </c>
      <c r="G775" s="8" t="s">
        <v>1917</v>
      </c>
      <c r="H775" s="1090"/>
      <c r="I775" s="1090"/>
      <c r="J775" s="1090"/>
      <c r="O775" s="850" t="s">
        <v>287</v>
      </c>
      <c r="P775" s="850" t="s">
        <v>413</v>
      </c>
      <c r="Q775" s="3">
        <f>VLOOKUP(P775,Data!$D$2:$E$144,2,FALSE)</f>
        <v>50110000</v>
      </c>
    </row>
    <row r="776" spans="1:25" ht="25.5" x14ac:dyDescent="0.25">
      <c r="A776" s="402" t="s">
        <v>2524</v>
      </c>
      <c r="B776" s="404" t="s">
        <v>1918</v>
      </c>
      <c r="C776" s="278"/>
      <c r="D776" s="403">
        <v>0</v>
      </c>
      <c r="E776" s="403" t="s">
        <v>2331</v>
      </c>
      <c r="F776" s="7" t="s">
        <v>1011</v>
      </c>
      <c r="G776" s="8" t="s">
        <v>1918</v>
      </c>
      <c r="H776" s="16">
        <v>-75</v>
      </c>
      <c r="I776" s="16">
        <v>0</v>
      </c>
      <c r="J776" s="16">
        <v>0</v>
      </c>
      <c r="O776" s="65"/>
      <c r="P776" s="65"/>
      <c r="Q776" s="3" t="e">
        <f>VLOOKUP(P776,Data!$D$2:$E$144,2,FALSE)</f>
        <v>#N/A</v>
      </c>
    </row>
    <row r="777" spans="1:25" x14ac:dyDescent="0.2">
      <c r="B777" s="8" t="s">
        <v>1919</v>
      </c>
      <c r="D777" s="16"/>
      <c r="E777" s="56"/>
      <c r="F777" s="7" t="s">
        <v>1012</v>
      </c>
      <c r="G777" s="8" t="s">
        <v>1919</v>
      </c>
      <c r="H777" s="16">
        <v>-976.88</v>
      </c>
      <c r="I777" s="16">
        <v>0</v>
      </c>
      <c r="J777" s="16">
        <v>-28776</v>
      </c>
      <c r="O777" s="65"/>
      <c r="P777" s="65"/>
      <c r="Q777" s="3" t="e">
        <f>VLOOKUP(P777,Data!$D$2:$E$144,2,FALSE)</f>
        <v>#N/A</v>
      </c>
    </row>
    <row r="778" spans="1:25" ht="25.5" x14ac:dyDescent="0.2">
      <c r="A778" s="1889" t="s">
        <v>2832</v>
      </c>
      <c r="B778" s="1890" t="s">
        <v>1920</v>
      </c>
      <c r="C778" s="1889" t="s">
        <v>3108</v>
      </c>
      <c r="D778" s="1090">
        <v>42</v>
      </c>
      <c r="E778" s="1090" t="s">
        <v>2336</v>
      </c>
      <c r="F778" s="7" t="s">
        <v>1013</v>
      </c>
      <c r="G778" s="8" t="s">
        <v>1920</v>
      </c>
      <c r="H778" s="16">
        <v>-7329.53</v>
      </c>
      <c r="I778" s="16">
        <v>-9932.5</v>
      </c>
      <c r="J778" s="16">
        <v>0</v>
      </c>
      <c r="O778" s="65" t="s">
        <v>287</v>
      </c>
      <c r="P778" s="65" t="s">
        <v>410</v>
      </c>
      <c r="Q778" s="3">
        <f>VLOOKUP(P778,Data!$D$2:$E$144,2,FALSE)</f>
        <v>34100000</v>
      </c>
    </row>
    <row r="779" spans="1:25" x14ac:dyDescent="0.2">
      <c r="B779" s="8" t="s">
        <v>1921</v>
      </c>
      <c r="D779" s="16"/>
      <c r="E779" s="56"/>
      <c r="F779" s="7" t="s">
        <v>1014</v>
      </c>
      <c r="G779" s="8" t="s">
        <v>1921</v>
      </c>
      <c r="H779" s="16">
        <v>-92724.34</v>
      </c>
      <c r="I779" s="16">
        <v>-7595.62</v>
      </c>
      <c r="J779" s="16">
        <v>-63187.5</v>
      </c>
      <c r="O779" s="65"/>
      <c r="P779" s="65"/>
      <c r="Q779" s="3" t="e">
        <f>VLOOKUP(P779,Data!$D$2:$E$144,2,FALSE)</f>
        <v>#N/A</v>
      </c>
    </row>
    <row r="780" spans="1:25" x14ac:dyDescent="0.2">
      <c r="B780" s="8" t="s">
        <v>1922</v>
      </c>
      <c r="D780" s="16"/>
      <c r="E780" s="56"/>
      <c r="F780" s="7" t="s">
        <v>1015</v>
      </c>
      <c r="G780" s="8" t="s">
        <v>1922</v>
      </c>
      <c r="H780" s="16">
        <v>-36563.67</v>
      </c>
      <c r="I780" s="16">
        <v>-903.33</v>
      </c>
      <c r="J780" s="16">
        <v>-8893</v>
      </c>
      <c r="O780" s="65"/>
      <c r="P780" s="65"/>
      <c r="Q780" s="3" t="e">
        <f>VLOOKUP(P780,Data!$D$2:$E$144,2,FALSE)</f>
        <v>#N/A</v>
      </c>
    </row>
    <row r="781" spans="1:25" x14ac:dyDescent="0.2">
      <c r="A781" s="1195" t="s">
        <v>2835</v>
      </c>
      <c r="B781" s="1196" t="s">
        <v>1923</v>
      </c>
      <c r="C781" s="1195" t="s">
        <v>2871</v>
      </c>
      <c r="D781" s="1090">
        <v>0</v>
      </c>
      <c r="E781" s="1090" t="s">
        <v>2336</v>
      </c>
      <c r="F781" s="7" t="s">
        <v>1016</v>
      </c>
      <c r="G781" s="8" t="s">
        <v>1923</v>
      </c>
      <c r="H781" s="16">
        <v>-2064</v>
      </c>
      <c r="I781" s="16">
        <v>-2064</v>
      </c>
      <c r="J781" s="16">
        <v>0</v>
      </c>
      <c r="O781" s="65" t="s">
        <v>2503</v>
      </c>
      <c r="P781" s="65" t="s">
        <v>395</v>
      </c>
      <c r="Q781" s="3">
        <f>VLOOKUP(P781,Data!$D$2:$E$144,2,FALSE)</f>
        <v>35110000</v>
      </c>
    </row>
    <row r="782" spans="1:25" ht="25.5" x14ac:dyDescent="0.2">
      <c r="A782" s="1137" t="s">
        <v>2835</v>
      </c>
      <c r="B782" s="1138" t="s">
        <v>1924</v>
      </c>
      <c r="C782" s="1137" t="s">
        <v>2852</v>
      </c>
      <c r="D782" s="1090">
        <v>73</v>
      </c>
      <c r="E782" s="1090" t="s">
        <v>2336</v>
      </c>
      <c r="F782" s="7" t="s">
        <v>1017</v>
      </c>
      <c r="G782" s="8" t="s">
        <v>1924</v>
      </c>
      <c r="H782" s="16">
        <v>-413.79</v>
      </c>
      <c r="I782" s="16">
        <v>-282.83</v>
      </c>
      <c r="J782" s="16">
        <v>-160.04</v>
      </c>
      <c r="O782" s="65" t="s">
        <v>287</v>
      </c>
      <c r="P782" s="65" t="s">
        <v>417</v>
      </c>
      <c r="Q782" s="3">
        <f>VLOOKUP(P782,Data!$D$2:$E$144,2,FALSE)</f>
        <v>43800000</v>
      </c>
    </row>
    <row r="783" spans="1:25" x14ac:dyDescent="0.2">
      <c r="A783" s="1109" t="s">
        <v>2835</v>
      </c>
      <c r="B783" s="1110" t="s">
        <v>1925</v>
      </c>
      <c r="C783" s="1109" t="s">
        <v>2839</v>
      </c>
      <c r="D783" s="1090">
        <v>0</v>
      </c>
      <c r="E783" s="1090" t="s">
        <v>2331</v>
      </c>
      <c r="F783" s="7" t="s">
        <v>1018</v>
      </c>
      <c r="G783" s="8" t="s">
        <v>1925</v>
      </c>
      <c r="H783" s="16">
        <v>-170.8</v>
      </c>
      <c r="I783" s="16">
        <v>0</v>
      </c>
      <c r="J783" s="16">
        <v>0</v>
      </c>
      <c r="O783" s="65"/>
      <c r="P783" s="65"/>
      <c r="Q783" s="3" t="e">
        <f>VLOOKUP(P783,Data!$D$2:$E$144,2,FALSE)</f>
        <v>#N/A</v>
      </c>
    </row>
    <row r="784" spans="1:25" x14ac:dyDescent="0.2">
      <c r="B784" s="8" t="s">
        <v>1926</v>
      </c>
      <c r="D784" s="16"/>
      <c r="E784" s="56"/>
      <c r="F784" s="7" t="s">
        <v>1019</v>
      </c>
      <c r="G784" s="8" t="s">
        <v>1926</v>
      </c>
      <c r="H784" s="16">
        <v>-42691.65</v>
      </c>
      <c r="I784" s="16">
        <v>-15964.88</v>
      </c>
      <c r="J784" s="16">
        <v>0</v>
      </c>
      <c r="O784" s="65"/>
      <c r="P784" s="65"/>
      <c r="Q784" s="3" t="e">
        <f>VLOOKUP(P784,Data!$D$2:$E$144,2,FALSE)</f>
        <v>#N/A</v>
      </c>
    </row>
    <row r="785" spans="1:25" x14ac:dyDescent="0.2">
      <c r="A785" s="558" t="s">
        <v>2443</v>
      </c>
      <c r="B785" s="560" t="s">
        <v>1927</v>
      </c>
      <c r="C785" s="558" t="s">
        <v>2609</v>
      </c>
      <c r="D785" s="559">
        <v>27394</v>
      </c>
      <c r="E785" s="559" t="s">
        <v>2336</v>
      </c>
      <c r="F785" s="7" t="s">
        <v>1020</v>
      </c>
      <c r="G785" s="8" t="s">
        <v>1927</v>
      </c>
      <c r="H785" s="16">
        <v>-43829</v>
      </c>
      <c r="I785" s="16">
        <v>-43829</v>
      </c>
      <c r="J785" s="16">
        <v>-27597</v>
      </c>
      <c r="O785" s="65" t="s">
        <v>276</v>
      </c>
      <c r="P785" s="65" t="s">
        <v>311</v>
      </c>
      <c r="Q785" s="3">
        <f>VLOOKUP(P785,Data!$D$2:$E$144,2,FALSE)</f>
        <v>66000000</v>
      </c>
    </row>
    <row r="786" spans="1:25" ht="25.5" x14ac:dyDescent="0.2">
      <c r="A786" s="1732" t="s">
        <v>2854</v>
      </c>
      <c r="B786" s="1733" t="s">
        <v>1928</v>
      </c>
      <c r="C786" s="14" t="s">
        <v>3056</v>
      </c>
      <c r="D786" s="1090">
        <v>2707</v>
      </c>
      <c r="E786" s="1090" t="s">
        <v>2336</v>
      </c>
      <c r="F786" s="7" t="s">
        <v>1021</v>
      </c>
      <c r="G786" s="8" t="s">
        <v>1928</v>
      </c>
      <c r="H786" s="16">
        <v>-2381</v>
      </c>
      <c r="I786" s="16">
        <v>-1127.75</v>
      </c>
      <c r="J786" s="16">
        <v>-2707</v>
      </c>
      <c r="O786" s="65" t="s">
        <v>284</v>
      </c>
      <c r="P786" s="65" t="s">
        <v>388</v>
      </c>
      <c r="Q786" s="3">
        <f>VLOOKUP(P786,Data!$D$2:$E$144,2,FALSE)</f>
        <v>22000000</v>
      </c>
    </row>
    <row r="787" spans="1:25" s="1868" customFormat="1" x14ac:dyDescent="0.2">
      <c r="B787" s="1867"/>
      <c r="D787" s="1871">
        <f>SUM(D788:D789)</f>
        <v>1845</v>
      </c>
      <c r="E787" s="1871"/>
      <c r="F787" s="1866" t="s">
        <v>1022</v>
      </c>
      <c r="G787" s="1867" t="s">
        <v>1929</v>
      </c>
      <c r="H787" s="1871">
        <v>-42</v>
      </c>
      <c r="I787" s="1871">
        <v>0</v>
      </c>
      <c r="J787" s="1871">
        <v>-1845.25</v>
      </c>
      <c r="Q787" s="1868" t="e">
        <f>VLOOKUP(P787,Data!$D$2:$E$144,2,FALSE)</f>
        <v>#N/A</v>
      </c>
      <c r="Y787" s="1870"/>
    </row>
    <row r="788" spans="1:25" s="1863" customFormat="1" ht="25.5" x14ac:dyDescent="0.2">
      <c r="A788" s="1872" t="s">
        <v>2485</v>
      </c>
      <c r="B788" s="1432" t="s">
        <v>3098</v>
      </c>
      <c r="C788" s="1872" t="s">
        <v>2646</v>
      </c>
      <c r="D788" s="1090"/>
      <c r="E788" s="1090" t="s">
        <v>2336</v>
      </c>
      <c r="F788" s="1864" t="s">
        <v>1022</v>
      </c>
      <c r="G788" s="1865" t="s">
        <v>1929</v>
      </c>
      <c r="H788" s="1090"/>
      <c r="I788" s="1090"/>
      <c r="J788" s="1090"/>
      <c r="O788" s="1863" t="s">
        <v>2379</v>
      </c>
      <c r="P788" s="1863" t="s">
        <v>343</v>
      </c>
      <c r="Q788" s="1863">
        <f>VLOOKUP(P788,Data!$D$2:$E$144,2,FALSE)</f>
        <v>18100000</v>
      </c>
      <c r="Y788" s="1869"/>
    </row>
    <row r="789" spans="1:25" s="1863" customFormat="1" x14ac:dyDescent="0.2">
      <c r="A789" s="1874" t="s">
        <v>2835</v>
      </c>
      <c r="B789" s="1432" t="s">
        <v>3100</v>
      </c>
      <c r="C789" s="1874" t="s">
        <v>3099</v>
      </c>
      <c r="D789" s="1090">
        <v>1845</v>
      </c>
      <c r="E789" s="1090" t="s">
        <v>2336</v>
      </c>
      <c r="F789" s="1864" t="s">
        <v>1022</v>
      </c>
      <c r="G789" s="1865" t="s">
        <v>1929</v>
      </c>
      <c r="H789" s="1090"/>
      <c r="I789" s="1090"/>
      <c r="J789" s="1090"/>
      <c r="O789" s="1863" t="s">
        <v>2503</v>
      </c>
      <c r="P789" s="1863" t="s">
        <v>395</v>
      </c>
      <c r="Q789" s="1863">
        <f>VLOOKUP(P789,Data!$D$2:$E$144,2,FALSE)</f>
        <v>35110000</v>
      </c>
      <c r="Y789" s="1869"/>
    </row>
    <row r="790" spans="1:25" x14ac:dyDescent="0.2">
      <c r="A790" s="1571" t="s">
        <v>2835</v>
      </c>
      <c r="B790" s="1572" t="s">
        <v>1930</v>
      </c>
      <c r="C790" s="1571" t="s">
        <v>2996</v>
      </c>
      <c r="D790" s="1090">
        <v>0</v>
      </c>
      <c r="E790" s="1090" t="s">
        <v>2331</v>
      </c>
      <c r="F790" s="7" t="s">
        <v>1023</v>
      </c>
      <c r="G790" s="8" t="s">
        <v>1930</v>
      </c>
      <c r="H790" s="16">
        <v>-290.04000000000002</v>
      </c>
      <c r="I790" s="16">
        <v>-102.77</v>
      </c>
      <c r="J790" s="16">
        <v>0</v>
      </c>
      <c r="O790" s="65"/>
      <c r="P790" s="65"/>
      <c r="Q790" s="3" t="e">
        <f>VLOOKUP(P790,Data!$D$2:$E$144,2,FALSE)</f>
        <v>#N/A</v>
      </c>
    </row>
    <row r="791" spans="1:25" x14ac:dyDescent="0.2">
      <c r="B791" s="8" t="s">
        <v>1931</v>
      </c>
      <c r="D791" s="16"/>
      <c r="E791" s="56"/>
      <c r="F791" s="7" t="s">
        <v>1024</v>
      </c>
      <c r="G791" s="8" t="s">
        <v>1931</v>
      </c>
      <c r="H791" s="16">
        <v>-583.33000000000004</v>
      </c>
      <c r="I791" s="16">
        <v>-3169.43</v>
      </c>
      <c r="J791" s="16">
        <v>0</v>
      </c>
      <c r="O791" s="65"/>
      <c r="P791" s="65"/>
      <c r="Q791" s="3" t="e">
        <f>VLOOKUP(P791,Data!$D$2:$E$144,2,FALSE)</f>
        <v>#N/A</v>
      </c>
    </row>
    <row r="792" spans="1:25" x14ac:dyDescent="0.2">
      <c r="A792" s="1831" t="s">
        <v>2835</v>
      </c>
      <c r="B792" s="1832" t="s">
        <v>1932</v>
      </c>
      <c r="C792" s="1831" t="s">
        <v>3085</v>
      </c>
      <c r="D792" s="1090">
        <v>0</v>
      </c>
      <c r="E792" s="1090" t="s">
        <v>2331</v>
      </c>
      <c r="F792" s="7" t="s">
        <v>1025</v>
      </c>
      <c r="G792" s="8" t="s">
        <v>1932</v>
      </c>
      <c r="H792" s="16">
        <v>-239.4</v>
      </c>
      <c r="I792" s="16">
        <v>0</v>
      </c>
      <c r="J792" s="16">
        <v>0</v>
      </c>
      <c r="O792" s="65"/>
      <c r="P792" s="65"/>
      <c r="Q792" s="3" t="e">
        <f>VLOOKUP(P792,Data!$D$2:$E$144,2,FALSE)</f>
        <v>#N/A</v>
      </c>
    </row>
    <row r="793" spans="1:25" ht="25.5" x14ac:dyDescent="0.2">
      <c r="A793" s="2295" t="s">
        <v>2832</v>
      </c>
      <c r="B793" s="2296" t="s">
        <v>1933</v>
      </c>
      <c r="C793" s="2295" t="s">
        <v>3227</v>
      </c>
      <c r="D793" s="1090">
        <v>651</v>
      </c>
      <c r="E793" s="1090" t="s">
        <v>2336</v>
      </c>
      <c r="F793" s="7" t="s">
        <v>1026</v>
      </c>
      <c r="G793" s="8" t="s">
        <v>1933</v>
      </c>
      <c r="H793" s="16">
        <v>0</v>
      </c>
      <c r="I793" s="16">
        <v>-673.81</v>
      </c>
      <c r="J793" s="16">
        <v>-852.05</v>
      </c>
      <c r="O793" s="65" t="s">
        <v>287</v>
      </c>
      <c r="P793" s="65" t="s">
        <v>412</v>
      </c>
      <c r="Q793" s="3">
        <f>VLOOKUP(P793,Data!$D$2:$E$144,2,FALSE)</f>
        <v>34300000</v>
      </c>
    </row>
    <row r="794" spans="1:25" x14ac:dyDescent="0.2">
      <c r="A794" s="1101" t="s">
        <v>2832</v>
      </c>
      <c r="B794" s="1102" t="s">
        <v>1934</v>
      </c>
      <c r="C794" s="1101" t="s">
        <v>2834</v>
      </c>
      <c r="D794" s="1090">
        <v>0</v>
      </c>
      <c r="E794" s="1090" t="s">
        <v>2331</v>
      </c>
      <c r="F794" s="7" t="s">
        <v>1027</v>
      </c>
      <c r="G794" s="8" t="s">
        <v>1934</v>
      </c>
      <c r="H794" s="16">
        <v>-1660</v>
      </c>
      <c r="I794" s="16">
        <v>0</v>
      </c>
      <c r="J794" s="16">
        <v>0</v>
      </c>
      <c r="O794" s="65"/>
      <c r="P794" s="65"/>
      <c r="Q794" s="3" t="e">
        <f>VLOOKUP(P794,Data!$D$2:$E$144,2,FALSE)</f>
        <v>#N/A</v>
      </c>
    </row>
    <row r="795" spans="1:25" x14ac:dyDescent="0.2">
      <c r="A795" s="852" t="s">
        <v>2372</v>
      </c>
      <c r="B795" s="854" t="s">
        <v>1935</v>
      </c>
      <c r="C795" s="852" t="s">
        <v>2737</v>
      </c>
      <c r="D795" s="853">
        <v>0</v>
      </c>
      <c r="E795" s="853" t="s">
        <v>2331</v>
      </c>
      <c r="F795" s="7" t="s">
        <v>1028</v>
      </c>
      <c r="G795" s="8" t="s">
        <v>1935</v>
      </c>
      <c r="H795" s="16">
        <v>-29.53</v>
      </c>
      <c r="I795" s="16">
        <v>0</v>
      </c>
      <c r="J795" s="16">
        <v>0</v>
      </c>
      <c r="O795" s="851" t="s">
        <v>276</v>
      </c>
      <c r="P795" s="851" t="s">
        <v>309</v>
      </c>
      <c r="Q795" s="3">
        <f>VLOOKUP(P795,Data!$D$2:$E$144,2,FALSE)</f>
        <v>80500000</v>
      </c>
    </row>
    <row r="796" spans="1:25" x14ac:dyDescent="0.2">
      <c r="B796" s="8" t="s">
        <v>1936</v>
      </c>
      <c r="D796" s="16"/>
      <c r="E796" s="56"/>
      <c r="F796" s="7" t="s">
        <v>1029</v>
      </c>
      <c r="G796" s="8" t="s">
        <v>1936</v>
      </c>
      <c r="H796" s="16">
        <v>-1017</v>
      </c>
      <c r="I796" s="16">
        <v>0</v>
      </c>
      <c r="J796" s="16">
        <v>0</v>
      </c>
      <c r="O796" s="65"/>
      <c r="P796" s="65"/>
      <c r="Q796" s="3" t="e">
        <f>VLOOKUP(P796,Data!$D$2:$E$144,2,FALSE)</f>
        <v>#N/A</v>
      </c>
    </row>
    <row r="797" spans="1:25" x14ac:dyDescent="0.2">
      <c r="B797" s="8" t="s">
        <v>1937</v>
      </c>
      <c r="D797" s="16"/>
      <c r="E797" s="56"/>
      <c r="F797" s="7" t="s">
        <v>1030</v>
      </c>
      <c r="G797" s="8" t="s">
        <v>1937</v>
      </c>
      <c r="H797" s="16">
        <v>-160</v>
      </c>
      <c r="I797" s="16">
        <v>0</v>
      </c>
      <c r="J797" s="16">
        <v>0</v>
      </c>
      <c r="O797" s="65"/>
      <c r="P797" s="65"/>
      <c r="Q797" s="3" t="e">
        <f>VLOOKUP(P797,Data!$D$2:$E$144,2,FALSE)</f>
        <v>#N/A</v>
      </c>
    </row>
    <row r="798" spans="1:25" x14ac:dyDescent="0.2">
      <c r="B798" s="8" t="s">
        <v>1938</v>
      </c>
      <c r="D798" s="16"/>
      <c r="E798" s="56"/>
      <c r="F798" s="7" t="s">
        <v>1031</v>
      </c>
      <c r="G798" s="8" t="s">
        <v>1938</v>
      </c>
      <c r="H798" s="16">
        <v>-750</v>
      </c>
      <c r="I798" s="16">
        <v>0</v>
      </c>
      <c r="J798" s="16">
        <v>0</v>
      </c>
      <c r="O798" s="65"/>
      <c r="P798" s="65"/>
      <c r="Q798" s="3" t="e">
        <f>VLOOKUP(P798,Data!$D$2:$E$144,2,FALSE)</f>
        <v>#N/A</v>
      </c>
    </row>
    <row r="799" spans="1:25" x14ac:dyDescent="0.2">
      <c r="B799" s="8" t="s">
        <v>1939</v>
      </c>
      <c r="D799" s="16"/>
      <c r="E799" s="56"/>
      <c r="F799" s="7" t="s">
        <v>1032</v>
      </c>
      <c r="G799" s="8" t="s">
        <v>1939</v>
      </c>
      <c r="H799" s="16">
        <v>-250</v>
      </c>
      <c r="I799" s="16">
        <v>0</v>
      </c>
      <c r="J799" s="16">
        <v>0</v>
      </c>
      <c r="O799" s="65"/>
      <c r="P799" s="65"/>
      <c r="Q799" s="3" t="e">
        <f>VLOOKUP(P799,Data!$D$2:$E$144,2,FALSE)</f>
        <v>#N/A</v>
      </c>
    </row>
    <row r="800" spans="1:25" x14ac:dyDescent="0.2">
      <c r="A800" s="561" t="s">
        <v>2443</v>
      </c>
      <c r="B800" s="563" t="s">
        <v>1940</v>
      </c>
      <c r="C800" s="561" t="s">
        <v>2610</v>
      </c>
      <c r="D800" s="562"/>
      <c r="E800" s="562" t="s">
        <v>2331</v>
      </c>
      <c r="F800" s="7" t="s">
        <v>1033</v>
      </c>
      <c r="G800" s="8" t="s">
        <v>1940</v>
      </c>
      <c r="H800" s="16">
        <v>-3573.25</v>
      </c>
      <c r="I800" s="16">
        <v>-16091.9</v>
      </c>
      <c r="J800" s="16">
        <v>-6837</v>
      </c>
      <c r="O800" s="65" t="s">
        <v>276</v>
      </c>
      <c r="P800" s="65" t="s">
        <v>307</v>
      </c>
      <c r="Q800" s="3">
        <f>VLOOKUP(P800,Data!$D$2:$E$144,2,FALSE)</f>
        <v>79410000</v>
      </c>
    </row>
    <row r="801" spans="1:25" s="1578" customFormat="1" x14ac:dyDescent="0.2">
      <c r="B801" s="1577"/>
      <c r="D801" s="1581">
        <f>SUM(D802:D803)</f>
        <v>33956</v>
      </c>
      <c r="E801" s="1581"/>
      <c r="F801" s="1576" t="s">
        <v>1034</v>
      </c>
      <c r="G801" s="1577" t="s">
        <v>1941</v>
      </c>
      <c r="H801" s="1581">
        <v>-9085</v>
      </c>
      <c r="I801" s="1581">
        <v>0</v>
      </c>
      <c r="J801" s="1581">
        <v>-33956.25</v>
      </c>
      <c r="Q801" s="1578" t="e">
        <f>VLOOKUP(P801,Data!$D$2:$E$144,2,FALSE)</f>
        <v>#N/A</v>
      </c>
      <c r="Y801" s="1580"/>
    </row>
    <row r="802" spans="1:25" s="1573" customFormat="1" x14ac:dyDescent="0.2">
      <c r="A802" s="1582" t="s">
        <v>2372</v>
      </c>
      <c r="B802" s="1432" t="s">
        <v>2999</v>
      </c>
      <c r="C802" s="1582" t="s">
        <v>2738</v>
      </c>
      <c r="D802" s="1090">
        <v>30852</v>
      </c>
      <c r="E802" s="1090" t="s">
        <v>2337</v>
      </c>
      <c r="F802" s="1574" t="s">
        <v>1034</v>
      </c>
      <c r="G802" s="1575" t="s">
        <v>1941</v>
      </c>
      <c r="H802" s="1090"/>
      <c r="I802" s="1090"/>
      <c r="J802" s="1090"/>
      <c r="O802" s="1573" t="s">
        <v>276</v>
      </c>
      <c r="P802" s="1573" t="s">
        <v>309</v>
      </c>
      <c r="Q802" s="1573">
        <f>VLOOKUP(P802,Data!$D$2:$E$144,2,FALSE)</f>
        <v>80500000</v>
      </c>
      <c r="Y802" s="1579"/>
    </row>
    <row r="803" spans="1:25" x14ac:dyDescent="0.2">
      <c r="A803" s="1584" t="s">
        <v>2835</v>
      </c>
      <c r="B803" s="1432" t="s">
        <v>3000</v>
      </c>
      <c r="C803" s="1584" t="s">
        <v>2998</v>
      </c>
      <c r="D803" s="1090">
        <v>3104</v>
      </c>
      <c r="E803" s="1090" t="s">
        <v>2336</v>
      </c>
      <c r="F803" s="7" t="s">
        <v>1034</v>
      </c>
      <c r="G803" s="8" t="s">
        <v>1941</v>
      </c>
      <c r="H803" s="1090"/>
      <c r="I803" s="1090"/>
      <c r="J803" s="1090"/>
      <c r="O803" s="855" t="s">
        <v>2503</v>
      </c>
      <c r="P803" s="855" t="s">
        <v>395</v>
      </c>
      <c r="Q803" s="3">
        <f>VLOOKUP(P803,Data!$D$2:$E$144,2,FALSE)</f>
        <v>35110000</v>
      </c>
    </row>
    <row r="804" spans="1:25" x14ac:dyDescent="0.2">
      <c r="B804" s="8" t="s">
        <v>1942</v>
      </c>
      <c r="D804" s="16"/>
      <c r="E804" s="56"/>
      <c r="F804" s="7" t="s">
        <v>1035</v>
      </c>
      <c r="G804" s="8" t="s">
        <v>1942</v>
      </c>
      <c r="H804" s="16">
        <v>-1965</v>
      </c>
      <c r="I804" s="16">
        <v>0</v>
      </c>
      <c r="J804" s="16">
        <v>0</v>
      </c>
      <c r="O804" s="65"/>
      <c r="P804" s="65"/>
      <c r="Q804" s="3" t="e">
        <f>VLOOKUP(P804,Data!$D$2:$E$144,2,FALSE)</f>
        <v>#N/A</v>
      </c>
    </row>
    <row r="805" spans="1:25" x14ac:dyDescent="0.2">
      <c r="B805" s="8" t="s">
        <v>1943</v>
      </c>
      <c r="D805" s="16"/>
      <c r="E805" s="56"/>
      <c r="F805" s="7" t="s">
        <v>1036</v>
      </c>
      <c r="G805" s="8" t="s">
        <v>1943</v>
      </c>
      <c r="H805" s="16">
        <v>-1000</v>
      </c>
      <c r="I805" s="16">
        <v>0</v>
      </c>
      <c r="J805" s="16">
        <v>0</v>
      </c>
      <c r="O805" s="65"/>
      <c r="P805" s="65"/>
      <c r="Q805" s="3" t="e">
        <f>VLOOKUP(P805,Data!$D$2:$E$144,2,FALSE)</f>
        <v>#N/A</v>
      </c>
    </row>
    <row r="806" spans="1:25" x14ac:dyDescent="0.2">
      <c r="A806" s="2196" t="s">
        <v>2835</v>
      </c>
      <c r="B806" s="2197" t="s">
        <v>1944</v>
      </c>
      <c r="C806" s="2196" t="s">
        <v>3201</v>
      </c>
      <c r="D806" s="1090">
        <v>630</v>
      </c>
      <c r="E806" s="1090" t="s">
        <v>2336</v>
      </c>
      <c r="F806" s="7" t="s">
        <v>1037</v>
      </c>
      <c r="G806" s="8" t="s">
        <v>1944</v>
      </c>
      <c r="H806" s="16">
        <v>-266.5</v>
      </c>
      <c r="I806" s="16">
        <v>-150</v>
      </c>
      <c r="J806" s="16">
        <v>-630</v>
      </c>
      <c r="O806" s="65" t="s">
        <v>2379</v>
      </c>
      <c r="P806" s="65" t="s">
        <v>341</v>
      </c>
      <c r="Q806" s="3">
        <f>VLOOKUP(P806,Data!$D$2:$E$144,2,FALSE)</f>
        <v>18440000</v>
      </c>
    </row>
    <row r="807" spans="1:25" x14ac:dyDescent="0.2">
      <c r="B807" s="8" t="s">
        <v>1945</v>
      </c>
      <c r="D807" s="16"/>
      <c r="E807" s="56"/>
      <c r="F807" s="7" t="s">
        <v>1038</v>
      </c>
      <c r="G807" s="8" t="s">
        <v>1945</v>
      </c>
      <c r="H807" s="16">
        <v>-3500</v>
      </c>
      <c r="I807" s="16">
        <v>0</v>
      </c>
      <c r="J807" s="16">
        <v>0</v>
      </c>
      <c r="O807" s="65"/>
      <c r="P807" s="65"/>
      <c r="Q807" s="3" t="e">
        <f>VLOOKUP(P807,Data!$D$2:$E$144,2,FALSE)</f>
        <v>#N/A</v>
      </c>
    </row>
    <row r="808" spans="1:25" x14ac:dyDescent="0.2">
      <c r="B808" s="8" t="s">
        <v>1946</v>
      </c>
      <c r="D808" s="16"/>
      <c r="E808" s="56"/>
      <c r="F808" s="7" t="s">
        <v>1039</v>
      </c>
      <c r="G808" s="8" t="s">
        <v>1946</v>
      </c>
      <c r="H808" s="16">
        <v>-230</v>
      </c>
      <c r="I808" s="16">
        <v>0</v>
      </c>
      <c r="J808" s="16">
        <v>0</v>
      </c>
      <c r="O808" s="65"/>
      <c r="P808" s="65"/>
      <c r="Q808" s="3" t="e">
        <f>VLOOKUP(P808,Data!$D$2:$E$144,2,FALSE)</f>
        <v>#N/A</v>
      </c>
    </row>
    <row r="809" spans="1:25" x14ac:dyDescent="0.2">
      <c r="B809" s="8" t="s">
        <v>1947</v>
      </c>
      <c r="D809" s="16"/>
      <c r="E809" s="56"/>
      <c r="F809" s="7" t="s">
        <v>1040</v>
      </c>
      <c r="G809" s="8" t="s">
        <v>1947</v>
      </c>
      <c r="H809" s="16">
        <v>-2500</v>
      </c>
      <c r="I809" s="16">
        <v>0</v>
      </c>
      <c r="J809" s="16">
        <v>0</v>
      </c>
      <c r="O809" s="65"/>
      <c r="P809" s="65"/>
      <c r="Q809" s="3" t="e">
        <f>VLOOKUP(P809,Data!$D$2:$E$144,2,FALSE)</f>
        <v>#N/A</v>
      </c>
    </row>
    <row r="810" spans="1:25" x14ac:dyDescent="0.2">
      <c r="A810" s="3" t="s">
        <v>2346</v>
      </c>
      <c r="B810" s="8" t="s">
        <v>1948</v>
      </c>
      <c r="C810" s="3" t="s">
        <v>2349</v>
      </c>
      <c r="D810" s="16">
        <v>0</v>
      </c>
      <c r="E810" s="56" t="s">
        <v>2336</v>
      </c>
      <c r="F810" s="7" t="s">
        <v>1041</v>
      </c>
      <c r="G810" s="8" t="s">
        <v>1948</v>
      </c>
      <c r="H810" s="16">
        <v>-775</v>
      </c>
      <c r="I810" s="16">
        <v>-1125</v>
      </c>
      <c r="J810" s="16">
        <v>0</v>
      </c>
      <c r="O810" s="65" t="s">
        <v>276</v>
      </c>
      <c r="P810" s="65" t="s">
        <v>309</v>
      </c>
      <c r="Q810" s="3">
        <f>VLOOKUP(P810,Data!$D$2:$E$144,2,FALSE)</f>
        <v>80500000</v>
      </c>
    </row>
    <row r="811" spans="1:25" x14ac:dyDescent="0.2">
      <c r="B811" s="8" t="s">
        <v>1949</v>
      </c>
      <c r="D811" s="16"/>
      <c r="E811" s="56"/>
      <c r="F811" s="7" t="s">
        <v>1042</v>
      </c>
      <c r="G811" s="8" t="s">
        <v>1949</v>
      </c>
      <c r="H811" s="16">
        <v>-320</v>
      </c>
      <c r="I811" s="16">
        <v>0</v>
      </c>
      <c r="J811" s="16">
        <v>0</v>
      </c>
      <c r="O811" s="65"/>
      <c r="P811" s="65"/>
      <c r="Q811" s="3" t="e">
        <f>VLOOKUP(P811,Data!$D$2:$E$144,2,FALSE)</f>
        <v>#N/A</v>
      </c>
    </row>
    <row r="812" spans="1:25" x14ac:dyDescent="0.2">
      <c r="B812" s="8" t="s">
        <v>1950</v>
      </c>
      <c r="D812" s="16"/>
      <c r="E812" s="56"/>
      <c r="F812" s="7" t="s">
        <v>1043</v>
      </c>
      <c r="G812" s="8" t="s">
        <v>1950</v>
      </c>
      <c r="H812" s="16">
        <v>-695</v>
      </c>
      <c r="I812" s="16">
        <v>0</v>
      </c>
      <c r="J812" s="16">
        <v>0</v>
      </c>
      <c r="O812" s="65"/>
      <c r="P812" s="65"/>
      <c r="Q812" s="3" t="e">
        <f>VLOOKUP(P812,Data!$D$2:$E$144,2,FALSE)</f>
        <v>#N/A</v>
      </c>
    </row>
    <row r="813" spans="1:25" x14ac:dyDescent="0.2">
      <c r="B813" s="8" t="s">
        <v>1951</v>
      </c>
      <c r="D813" s="16"/>
      <c r="E813" s="56"/>
      <c r="F813" s="7" t="s">
        <v>1044</v>
      </c>
      <c r="G813" s="8" t="s">
        <v>1951</v>
      </c>
      <c r="H813" s="16">
        <v>-2520</v>
      </c>
      <c r="I813" s="16">
        <v>-5260</v>
      </c>
      <c r="J813" s="16">
        <v>0</v>
      </c>
      <c r="O813" s="65"/>
      <c r="P813" s="65"/>
      <c r="Q813" s="3" t="e">
        <f>VLOOKUP(P813,Data!$D$2:$E$144,2,FALSE)</f>
        <v>#N/A</v>
      </c>
    </row>
    <row r="814" spans="1:25" x14ac:dyDescent="0.2">
      <c r="B814" s="8" t="s">
        <v>1952</v>
      </c>
      <c r="D814" s="16"/>
      <c r="E814" s="56"/>
      <c r="F814" s="7" t="s">
        <v>1045</v>
      </c>
      <c r="G814" s="8" t="s">
        <v>1952</v>
      </c>
      <c r="H814" s="16">
        <v>-1079.9100000000001</v>
      </c>
      <c r="I814" s="16">
        <v>0</v>
      </c>
      <c r="J814" s="16">
        <v>0</v>
      </c>
      <c r="O814" s="65"/>
      <c r="P814" s="65"/>
      <c r="Q814" s="3" t="e">
        <f>VLOOKUP(P814,Data!$D$2:$E$144,2,FALSE)</f>
        <v>#N/A</v>
      </c>
    </row>
    <row r="815" spans="1:25" x14ac:dyDescent="0.2">
      <c r="B815" s="8" t="s">
        <v>1953</v>
      </c>
      <c r="D815" s="16"/>
      <c r="E815" s="56"/>
      <c r="F815" s="7" t="s">
        <v>1046</v>
      </c>
      <c r="G815" s="8" t="s">
        <v>1953</v>
      </c>
      <c r="H815" s="16">
        <v>-20254.580000000002</v>
      </c>
      <c r="I815" s="16">
        <v>-24570.66</v>
      </c>
      <c r="J815" s="16">
        <v>-11906.95</v>
      </c>
      <c r="O815" s="65"/>
      <c r="P815" s="65"/>
      <c r="Q815" s="3" t="e">
        <f>VLOOKUP(P815,Data!$D$2:$E$144,2,FALSE)</f>
        <v>#N/A</v>
      </c>
    </row>
    <row r="816" spans="1:25" x14ac:dyDescent="0.2">
      <c r="B816" s="8" t="s">
        <v>1954</v>
      </c>
      <c r="D816" s="16"/>
      <c r="E816" s="56"/>
      <c r="F816" s="7" t="s">
        <v>1047</v>
      </c>
      <c r="G816" s="8" t="s">
        <v>1954</v>
      </c>
      <c r="H816" s="16">
        <v>-7360</v>
      </c>
      <c r="I816" s="16">
        <v>0</v>
      </c>
      <c r="J816" s="16">
        <v>0</v>
      </c>
      <c r="O816" s="65"/>
      <c r="P816" s="65"/>
      <c r="Q816" s="3" t="e">
        <f>VLOOKUP(P816,Data!$D$2:$E$144,2,FALSE)</f>
        <v>#N/A</v>
      </c>
    </row>
    <row r="817" spans="1:17" x14ac:dyDescent="0.2">
      <c r="A817" s="856" t="s">
        <v>2372</v>
      </c>
      <c r="B817" s="858" t="s">
        <v>1955</v>
      </c>
      <c r="C817" s="856" t="s">
        <v>2739</v>
      </c>
      <c r="D817" s="857">
        <v>0</v>
      </c>
      <c r="E817" s="857" t="s">
        <v>2331</v>
      </c>
      <c r="F817" s="7" t="s">
        <v>1048</v>
      </c>
      <c r="G817" s="8" t="s">
        <v>1955</v>
      </c>
      <c r="H817" s="16">
        <v>-150</v>
      </c>
      <c r="I817" s="16">
        <v>0</v>
      </c>
      <c r="J817" s="16">
        <v>0</v>
      </c>
      <c r="O817" s="65"/>
      <c r="P817" s="65"/>
      <c r="Q817" s="3" t="e">
        <f>VLOOKUP(P817,Data!$D$2:$E$144,2,FALSE)</f>
        <v>#N/A</v>
      </c>
    </row>
    <row r="818" spans="1:17" ht="25.5" x14ac:dyDescent="0.2">
      <c r="A818" s="481" t="s">
        <v>2564</v>
      </c>
      <c r="B818" s="483" t="s">
        <v>1956</v>
      </c>
      <c r="C818" s="481" t="s">
        <v>2587</v>
      </c>
      <c r="D818" s="482">
        <v>448.2</v>
      </c>
      <c r="E818" s="482" t="s">
        <v>2331</v>
      </c>
      <c r="F818" s="7" t="s">
        <v>1049</v>
      </c>
      <c r="G818" s="8" t="s">
        <v>1956</v>
      </c>
      <c r="H818" s="16">
        <v>-275</v>
      </c>
      <c r="I818" s="16">
        <v>0</v>
      </c>
      <c r="J818" s="16">
        <v>-575</v>
      </c>
      <c r="O818" s="65" t="s">
        <v>2588</v>
      </c>
      <c r="P818" s="65" t="s">
        <v>357</v>
      </c>
      <c r="Q818" s="3">
        <f>VLOOKUP(P818,Data!$D$2:$E$144,2,FALSE)</f>
        <v>79961000</v>
      </c>
    </row>
    <row r="819" spans="1:17" x14ac:dyDescent="0.2">
      <c r="A819" s="2181" t="s">
        <v>2835</v>
      </c>
      <c r="B819" s="2182" t="s">
        <v>1957</v>
      </c>
      <c r="C819" s="2181" t="s">
        <v>3196</v>
      </c>
      <c r="D819" s="1090">
        <v>0</v>
      </c>
      <c r="E819" s="1090" t="s">
        <v>2331</v>
      </c>
      <c r="F819" s="7" t="s">
        <v>1050</v>
      </c>
      <c r="G819" s="8" t="s">
        <v>1957</v>
      </c>
      <c r="H819" s="16">
        <v>-628.28</v>
      </c>
      <c r="I819" s="16">
        <v>0</v>
      </c>
      <c r="J819" s="16">
        <v>0</v>
      </c>
      <c r="O819" s="65"/>
      <c r="P819" s="65"/>
      <c r="Q819" s="3" t="e">
        <f>VLOOKUP(P819,Data!$D$2:$E$144,2,FALSE)</f>
        <v>#N/A</v>
      </c>
    </row>
    <row r="820" spans="1:17" x14ac:dyDescent="0.2">
      <c r="B820" s="8" t="s">
        <v>1958</v>
      </c>
      <c r="D820" s="16"/>
      <c r="E820" s="56"/>
      <c r="F820" s="7" t="s">
        <v>1051</v>
      </c>
      <c r="G820" s="8" t="s">
        <v>1958</v>
      </c>
      <c r="H820" s="16">
        <v>-10</v>
      </c>
      <c r="I820" s="16">
        <v>0</v>
      </c>
      <c r="J820" s="16">
        <v>0</v>
      </c>
      <c r="O820" s="65"/>
      <c r="P820" s="65"/>
      <c r="Q820" s="3" t="e">
        <f>VLOOKUP(P820,Data!$D$2:$E$144,2,FALSE)</f>
        <v>#N/A</v>
      </c>
    </row>
    <row r="821" spans="1:17" x14ac:dyDescent="0.2">
      <c r="A821" s="1105" t="s">
        <v>2832</v>
      </c>
      <c r="B821" s="1106" t="s">
        <v>1959</v>
      </c>
      <c r="C821" s="1105" t="s">
        <v>2837</v>
      </c>
      <c r="D821" s="1090">
        <v>1203</v>
      </c>
      <c r="E821" s="1090" t="s">
        <v>2336</v>
      </c>
      <c r="F821" s="7" t="s">
        <v>1052</v>
      </c>
      <c r="G821" s="8" t="s">
        <v>1959</v>
      </c>
      <c r="H821" s="16">
        <v>-1141.6400000000001</v>
      </c>
      <c r="I821" s="16">
        <v>-590.65</v>
      </c>
      <c r="J821" s="16">
        <v>-1203.21</v>
      </c>
      <c r="O821" s="65" t="s">
        <v>2503</v>
      </c>
      <c r="P821" s="65" t="s">
        <v>395</v>
      </c>
      <c r="Q821" s="3">
        <f>VLOOKUP(P821,Data!$D$2:$E$144,2,FALSE)</f>
        <v>35110000</v>
      </c>
    </row>
    <row r="822" spans="1:17" x14ac:dyDescent="0.2">
      <c r="B822" s="8" t="s">
        <v>1960</v>
      </c>
      <c r="D822" s="16"/>
      <c r="E822" s="56"/>
      <c r="F822" s="7" t="s">
        <v>1053</v>
      </c>
      <c r="G822" s="8" t="s">
        <v>1960</v>
      </c>
      <c r="H822" s="16">
        <v>-220</v>
      </c>
      <c r="I822" s="16">
        <v>0</v>
      </c>
      <c r="J822" s="16">
        <v>0</v>
      </c>
      <c r="O822" s="65"/>
      <c r="P822" s="65"/>
      <c r="Q822" s="3" t="e">
        <f>VLOOKUP(P822,Data!$D$2:$E$144,2,FALSE)</f>
        <v>#N/A</v>
      </c>
    </row>
    <row r="823" spans="1:17" x14ac:dyDescent="0.2">
      <c r="B823" s="8" t="s">
        <v>1961</v>
      </c>
      <c r="D823" s="16"/>
      <c r="E823" s="56"/>
      <c r="F823" s="7" t="s">
        <v>1054</v>
      </c>
      <c r="G823" s="8" t="s">
        <v>1961</v>
      </c>
      <c r="H823" s="16">
        <v>-16362.67</v>
      </c>
      <c r="I823" s="16">
        <v>0</v>
      </c>
      <c r="J823" s="16">
        <v>0</v>
      </c>
      <c r="O823" s="65"/>
      <c r="P823" s="65"/>
      <c r="Q823" s="3" t="e">
        <f>VLOOKUP(P823,Data!$D$2:$E$144,2,FALSE)</f>
        <v>#N/A</v>
      </c>
    </row>
    <row r="824" spans="1:17" x14ac:dyDescent="0.2">
      <c r="A824" s="1931" t="s">
        <v>2835</v>
      </c>
      <c r="B824" s="1932" t="s">
        <v>1962</v>
      </c>
      <c r="C824" s="1931" t="s">
        <v>3117</v>
      </c>
      <c r="D824" s="1090">
        <v>0</v>
      </c>
      <c r="E824" s="1090" t="s">
        <v>2331</v>
      </c>
      <c r="F824" s="7" t="s">
        <v>1055</v>
      </c>
      <c r="G824" s="8" t="s">
        <v>1962</v>
      </c>
      <c r="H824" s="16">
        <v>-728.2</v>
      </c>
      <c r="I824" s="16">
        <v>0</v>
      </c>
      <c r="J824" s="16">
        <v>0</v>
      </c>
      <c r="O824" s="65"/>
      <c r="P824" s="65"/>
      <c r="Q824" s="3" t="e">
        <f>VLOOKUP(P824,Data!$D$2:$E$144,2,FALSE)</f>
        <v>#N/A</v>
      </c>
    </row>
    <row r="825" spans="1:17" x14ac:dyDescent="0.2">
      <c r="B825" s="8" t="s">
        <v>1963</v>
      </c>
      <c r="D825" s="16"/>
      <c r="E825" s="56"/>
      <c r="F825" s="7" t="s">
        <v>1056</v>
      </c>
      <c r="G825" s="8" t="s">
        <v>1963</v>
      </c>
      <c r="H825" s="16">
        <v>-7451.65</v>
      </c>
      <c r="I825" s="16">
        <v>-5037.5</v>
      </c>
      <c r="J825" s="16">
        <v>0</v>
      </c>
      <c r="O825" s="65"/>
      <c r="P825" s="65"/>
      <c r="Q825" s="3" t="e">
        <f>VLOOKUP(P825,Data!$D$2:$E$144,2,FALSE)</f>
        <v>#N/A</v>
      </c>
    </row>
    <row r="826" spans="1:17" x14ac:dyDescent="0.2">
      <c r="B826" s="8" t="s">
        <v>1964</v>
      </c>
      <c r="D826" s="16"/>
      <c r="E826" s="56"/>
      <c r="F826" s="7" t="s">
        <v>1057</v>
      </c>
      <c r="G826" s="8" t="s">
        <v>1964</v>
      </c>
      <c r="H826" s="16">
        <v>-980758.52</v>
      </c>
      <c r="I826" s="16">
        <v>-701272.44</v>
      </c>
      <c r="J826" s="16">
        <v>-47969.77</v>
      </c>
      <c r="O826" s="65"/>
      <c r="P826" s="65"/>
      <c r="Q826" s="3" t="e">
        <f>VLOOKUP(P826,Data!$D$2:$E$144,2,FALSE)</f>
        <v>#N/A</v>
      </c>
    </row>
    <row r="827" spans="1:17" x14ac:dyDescent="0.2">
      <c r="A827" s="1145" t="s">
        <v>2835</v>
      </c>
      <c r="B827" s="1146" t="s">
        <v>1965</v>
      </c>
      <c r="C827" s="1145" t="s">
        <v>2856</v>
      </c>
      <c r="D827" s="1090">
        <v>0</v>
      </c>
      <c r="E827" s="1090" t="s">
        <v>2331</v>
      </c>
      <c r="F827" s="7" t="s">
        <v>1058</v>
      </c>
      <c r="G827" s="8" t="s">
        <v>1965</v>
      </c>
      <c r="H827" s="16">
        <v>-794</v>
      </c>
      <c r="I827" s="16">
        <v>0</v>
      </c>
      <c r="J827" s="16">
        <v>0</v>
      </c>
      <c r="O827" s="65"/>
      <c r="P827" s="65"/>
      <c r="Q827" s="3" t="e">
        <f>VLOOKUP(P827,Data!$D$2:$E$144,2,FALSE)</f>
        <v>#N/A</v>
      </c>
    </row>
    <row r="828" spans="1:17" x14ac:dyDescent="0.2">
      <c r="A828" s="1496" t="s">
        <v>2835</v>
      </c>
      <c r="B828" s="1497" t="s">
        <v>1966</v>
      </c>
      <c r="C828" s="1496" t="s">
        <v>2966</v>
      </c>
      <c r="D828" s="1090">
        <v>0</v>
      </c>
      <c r="E828" s="1090" t="s">
        <v>2331</v>
      </c>
      <c r="F828" s="7" t="s">
        <v>1059</v>
      </c>
      <c r="G828" s="8" t="s">
        <v>1966</v>
      </c>
      <c r="H828" s="16">
        <v>-4953</v>
      </c>
      <c r="I828" s="16">
        <v>0</v>
      </c>
      <c r="J828" s="16">
        <v>0</v>
      </c>
      <c r="O828" s="65"/>
      <c r="P828" s="65"/>
      <c r="Q828" s="3" t="e">
        <f>VLOOKUP(P828,Data!$D$2:$E$144,2,FALSE)</f>
        <v>#N/A</v>
      </c>
    </row>
    <row r="829" spans="1:17" x14ac:dyDescent="0.2">
      <c r="B829" s="8" t="s">
        <v>1967</v>
      </c>
      <c r="D829" s="16"/>
      <c r="E829" s="56"/>
      <c r="F829" s="7" t="s">
        <v>1060</v>
      </c>
      <c r="G829" s="8" t="s">
        <v>1967</v>
      </c>
      <c r="H829" s="16">
        <v>-403.6</v>
      </c>
      <c r="I829" s="16">
        <v>0</v>
      </c>
      <c r="J829" s="16">
        <v>0</v>
      </c>
      <c r="O829" s="65"/>
      <c r="P829" s="65"/>
      <c r="Q829" s="3" t="e">
        <f>VLOOKUP(P829,Data!$D$2:$E$144,2,FALSE)</f>
        <v>#N/A</v>
      </c>
    </row>
    <row r="830" spans="1:17" x14ac:dyDescent="0.2">
      <c r="A830" s="1492" t="s">
        <v>2835</v>
      </c>
      <c r="B830" s="1493" t="s">
        <v>1968</v>
      </c>
      <c r="C830" s="1492" t="s">
        <v>2558</v>
      </c>
      <c r="D830" s="1090">
        <v>0</v>
      </c>
      <c r="E830" s="1090" t="s">
        <v>2331</v>
      </c>
      <c r="F830" s="7" t="s">
        <v>1061</v>
      </c>
      <c r="G830" s="8" t="s">
        <v>1968</v>
      </c>
      <c r="H830" s="16">
        <v>-1049.31</v>
      </c>
      <c r="I830" s="16">
        <v>0</v>
      </c>
      <c r="J830" s="16">
        <v>0</v>
      </c>
      <c r="O830" s="65"/>
      <c r="P830" s="65"/>
      <c r="Q830" s="3" t="e">
        <f>VLOOKUP(P830,Data!$D$2:$E$144,2,FALSE)</f>
        <v>#N/A</v>
      </c>
    </row>
    <row r="831" spans="1:17" x14ac:dyDescent="0.2">
      <c r="B831" s="8" t="s">
        <v>1969</v>
      </c>
      <c r="D831" s="16"/>
      <c r="E831" s="56"/>
      <c r="F831" s="7" t="s">
        <v>1062</v>
      </c>
      <c r="G831" s="8" t="s">
        <v>1969</v>
      </c>
      <c r="H831" s="16">
        <v>-475</v>
      </c>
      <c r="I831" s="16">
        <v>-525</v>
      </c>
      <c r="J831" s="16">
        <v>-500</v>
      </c>
      <c r="O831" s="65"/>
      <c r="P831" s="65"/>
      <c r="Q831" s="3" t="e">
        <f>VLOOKUP(P831,Data!$D$2:$E$144,2,FALSE)</f>
        <v>#N/A</v>
      </c>
    </row>
    <row r="832" spans="1:17" x14ac:dyDescent="0.2">
      <c r="A832" s="2205" t="s">
        <v>2835</v>
      </c>
      <c r="B832" s="2206" t="s">
        <v>1970</v>
      </c>
      <c r="C832" s="2205" t="s">
        <v>2558</v>
      </c>
      <c r="D832" s="1090">
        <v>0</v>
      </c>
      <c r="E832" s="1090" t="s">
        <v>2331</v>
      </c>
      <c r="F832" s="7" t="s">
        <v>1063</v>
      </c>
      <c r="G832" s="8" t="s">
        <v>1970</v>
      </c>
      <c r="H832" s="16">
        <v>-766.58</v>
      </c>
      <c r="I832" s="16">
        <v>-751.45</v>
      </c>
      <c r="J832" s="16">
        <v>-104.88</v>
      </c>
      <c r="O832" s="65"/>
      <c r="P832" s="65"/>
      <c r="Q832" s="3" t="e">
        <f>VLOOKUP(P832,Data!$D$2:$E$144,2,FALSE)</f>
        <v>#N/A</v>
      </c>
    </row>
    <row r="833" spans="1:25" x14ac:dyDescent="0.2">
      <c r="A833" s="863" t="s">
        <v>2372</v>
      </c>
      <c r="B833" s="865" t="s">
        <v>1971</v>
      </c>
      <c r="C833" s="863" t="s">
        <v>2740</v>
      </c>
      <c r="D833" s="864">
        <v>1623</v>
      </c>
      <c r="E833" s="864" t="s">
        <v>2336</v>
      </c>
      <c r="F833" s="7" t="s">
        <v>1064</v>
      </c>
      <c r="G833" s="8" t="s">
        <v>1971</v>
      </c>
      <c r="H833" s="16">
        <v>-1747</v>
      </c>
      <c r="I833" s="16">
        <v>-1697</v>
      </c>
      <c r="J833" s="16">
        <v>-1298.4000000000001</v>
      </c>
      <c r="O833" s="65" t="s">
        <v>276</v>
      </c>
      <c r="P833" s="65" t="s">
        <v>309</v>
      </c>
      <c r="Q833" s="3">
        <f>VLOOKUP(P833,Data!$D$2:$E$144,2,FALSE)</f>
        <v>80500000</v>
      </c>
    </row>
    <row r="834" spans="1:25" x14ac:dyDescent="0.2">
      <c r="B834" s="8" t="s">
        <v>1972</v>
      </c>
      <c r="D834" s="16"/>
      <c r="E834" s="56"/>
      <c r="F834" s="7" t="s">
        <v>1065</v>
      </c>
      <c r="G834" s="8" t="s">
        <v>1972</v>
      </c>
      <c r="H834" s="16">
        <v>-1978.3</v>
      </c>
      <c r="I834" s="16">
        <v>-3982.35</v>
      </c>
      <c r="J834" s="16">
        <v>-976.37</v>
      </c>
      <c r="O834" s="65"/>
      <c r="P834" s="65"/>
      <c r="Q834" s="3" t="e">
        <f>VLOOKUP(P834,Data!$D$2:$E$144,2,FALSE)</f>
        <v>#N/A</v>
      </c>
    </row>
    <row r="835" spans="1:25" ht="15" x14ac:dyDescent="0.25">
      <c r="A835" s="1220" t="s">
        <v>2832</v>
      </c>
      <c r="B835" s="1221" t="s">
        <v>1973</v>
      </c>
      <c r="C835" s="278"/>
      <c r="D835" s="1090">
        <v>0</v>
      </c>
      <c r="E835" s="1090" t="s">
        <v>2331</v>
      </c>
      <c r="F835" s="7" t="s">
        <v>1066</v>
      </c>
      <c r="G835" s="8" t="s">
        <v>1973</v>
      </c>
      <c r="H835" s="16">
        <v>-120</v>
      </c>
      <c r="I835" s="16">
        <v>0</v>
      </c>
      <c r="J835" s="16">
        <v>0</v>
      </c>
      <c r="O835" s="65"/>
      <c r="P835" s="65"/>
      <c r="Q835" s="3" t="e">
        <f>VLOOKUP(P835,Data!$D$2:$E$144,2,FALSE)</f>
        <v>#N/A</v>
      </c>
    </row>
    <row r="836" spans="1:25" s="426" customFormat="1" x14ac:dyDescent="0.2">
      <c r="B836" s="256"/>
      <c r="C836" s="68"/>
      <c r="D836" s="423">
        <f>SUM(D837:D838)</f>
        <v>12000</v>
      </c>
      <c r="E836" s="423"/>
      <c r="F836" s="255" t="s">
        <v>1067</v>
      </c>
      <c r="G836" s="256" t="s">
        <v>1974</v>
      </c>
      <c r="H836" s="423">
        <v>-39254</v>
      </c>
      <c r="I836" s="423">
        <v>0</v>
      </c>
      <c r="J836" s="423">
        <v>0</v>
      </c>
      <c r="Q836" s="426" t="e">
        <f>VLOOKUP(P836,Data!$D$2:$E$144,2,FALSE)</f>
        <v>#N/A</v>
      </c>
      <c r="Y836" s="258"/>
    </row>
    <row r="837" spans="1:25" s="859" customFormat="1" x14ac:dyDescent="0.2">
      <c r="A837" s="859" t="s">
        <v>2345</v>
      </c>
      <c r="B837" s="866" t="s">
        <v>2742</v>
      </c>
      <c r="C837" s="14" t="s">
        <v>2469</v>
      </c>
      <c r="D837" s="864">
        <v>12000</v>
      </c>
      <c r="E837" s="864" t="s">
        <v>2336</v>
      </c>
      <c r="F837" s="860" t="s">
        <v>1067</v>
      </c>
      <c r="G837" s="861" t="s">
        <v>1974</v>
      </c>
      <c r="H837" s="1090"/>
      <c r="I837" s="1090"/>
      <c r="J837" s="1090"/>
      <c r="O837" s="859" t="s">
        <v>427</v>
      </c>
      <c r="P837" s="859" t="s">
        <v>384</v>
      </c>
      <c r="Q837" s="859">
        <f>VLOOKUP(P837,Data!$D$2:$E$144,2,FALSE)</f>
        <v>72200000</v>
      </c>
      <c r="Y837" s="862"/>
    </row>
    <row r="838" spans="1:25" ht="25.5" x14ac:dyDescent="0.2">
      <c r="A838" s="867" t="s">
        <v>2372</v>
      </c>
      <c r="B838" s="869" t="s">
        <v>2743</v>
      </c>
      <c r="C838" s="14" t="s">
        <v>2741</v>
      </c>
      <c r="D838" s="868">
        <v>0</v>
      </c>
      <c r="E838" s="868" t="s">
        <v>2337</v>
      </c>
      <c r="F838" s="7" t="s">
        <v>1067</v>
      </c>
      <c r="G838" s="8" t="s">
        <v>1974</v>
      </c>
      <c r="H838" s="1090"/>
      <c r="I838" s="1090"/>
      <c r="J838" s="1090"/>
      <c r="O838" s="65" t="s">
        <v>427</v>
      </c>
      <c r="P838" s="65" t="s">
        <v>384</v>
      </c>
      <c r="Q838" s="3">
        <f>VLOOKUP(P838,Data!$D$2:$E$144,2,FALSE)</f>
        <v>72200000</v>
      </c>
    </row>
    <row r="839" spans="1:25" x14ac:dyDescent="0.2">
      <c r="A839" s="2082" t="s">
        <v>2835</v>
      </c>
      <c r="B839" s="2083" t="s">
        <v>1975</v>
      </c>
      <c r="C839" s="2082" t="s">
        <v>170</v>
      </c>
      <c r="D839" s="1090">
        <v>0</v>
      </c>
      <c r="E839" s="1090" t="s">
        <v>2331</v>
      </c>
      <c r="F839" s="7" t="s">
        <v>1068</v>
      </c>
      <c r="G839" s="8" t="s">
        <v>1975</v>
      </c>
      <c r="H839" s="16">
        <v>-530</v>
      </c>
      <c r="I839" s="16">
        <v>0</v>
      </c>
      <c r="J839" s="16">
        <v>0</v>
      </c>
      <c r="O839" s="65"/>
      <c r="P839" s="65"/>
      <c r="Q839" s="3" t="e">
        <f>VLOOKUP(P839,Data!$D$2:$E$144,2,FALSE)</f>
        <v>#N/A</v>
      </c>
    </row>
    <row r="840" spans="1:25" ht="25.5" x14ac:dyDescent="0.2">
      <c r="A840" s="870" t="s">
        <v>2372</v>
      </c>
      <c r="B840" s="872" t="s">
        <v>1976</v>
      </c>
      <c r="C840" s="870" t="s">
        <v>2744</v>
      </c>
      <c r="D840" s="871">
        <v>0</v>
      </c>
      <c r="E840" s="871" t="s">
        <v>2331</v>
      </c>
      <c r="F840" s="7" t="s">
        <v>1069</v>
      </c>
      <c r="G840" s="8" t="s">
        <v>1976</v>
      </c>
      <c r="H840" s="16">
        <v>-1133.33</v>
      </c>
      <c r="I840" s="16">
        <v>0</v>
      </c>
      <c r="J840" s="16">
        <v>0</v>
      </c>
      <c r="O840" s="65" t="s">
        <v>288</v>
      </c>
      <c r="P840" s="65" t="s">
        <v>421</v>
      </c>
      <c r="Q840" s="3">
        <f>VLOOKUP(P840,Data!$D$2:$E$144,2,FALSE)</f>
        <v>55110000</v>
      </c>
    </row>
    <row r="841" spans="1:25" ht="25.5" x14ac:dyDescent="0.2">
      <c r="A841" s="873" t="s">
        <v>2372</v>
      </c>
      <c r="B841" s="875" t="s">
        <v>1977</v>
      </c>
      <c r="C841" s="873" t="s">
        <v>2745</v>
      </c>
      <c r="D841" s="874">
        <v>0</v>
      </c>
      <c r="E841" s="874" t="s">
        <v>2337</v>
      </c>
      <c r="F841" s="7" t="s">
        <v>1070</v>
      </c>
      <c r="G841" s="8" t="s">
        <v>1977</v>
      </c>
      <c r="H841" s="16">
        <v>-6796</v>
      </c>
      <c r="I841" s="16">
        <v>-26816</v>
      </c>
      <c r="J841" s="16">
        <v>-6249</v>
      </c>
      <c r="O841" s="65" t="s">
        <v>427</v>
      </c>
      <c r="P841" s="65" t="s">
        <v>370</v>
      </c>
      <c r="Q841" s="3">
        <f>VLOOKUP(P841,Data!$D$2:$E$144,2,FALSE)</f>
        <v>30200000</v>
      </c>
    </row>
    <row r="842" spans="1:25" ht="25.5" x14ac:dyDescent="0.2">
      <c r="A842" s="1750" t="s">
        <v>2835</v>
      </c>
      <c r="B842" s="1751" t="s">
        <v>1978</v>
      </c>
      <c r="C842" s="1750" t="s">
        <v>3059</v>
      </c>
      <c r="D842" s="1090">
        <v>0</v>
      </c>
      <c r="E842" s="1090" t="s">
        <v>2331</v>
      </c>
      <c r="F842" s="7" t="s">
        <v>1071</v>
      </c>
      <c r="G842" s="8" t="s">
        <v>1978</v>
      </c>
      <c r="H842" s="16">
        <v>-514.66</v>
      </c>
      <c r="I842" s="16">
        <v>0</v>
      </c>
      <c r="J842" s="16">
        <v>0</v>
      </c>
      <c r="O842" s="65"/>
      <c r="P842" s="65"/>
      <c r="Q842" s="3" t="e">
        <f>VLOOKUP(P842,Data!$D$2:$E$144,2,FALSE)</f>
        <v>#N/A</v>
      </c>
    </row>
    <row r="843" spans="1:25" ht="25.5" x14ac:dyDescent="0.2">
      <c r="A843" s="1673" t="s">
        <v>2835</v>
      </c>
      <c r="B843" s="1674" t="s">
        <v>1979</v>
      </c>
      <c r="C843" s="1673" t="s">
        <v>3033</v>
      </c>
      <c r="D843" s="1090">
        <v>5000</v>
      </c>
      <c r="E843" s="1090" t="s">
        <v>2336</v>
      </c>
      <c r="F843" s="7" t="s">
        <v>1072</v>
      </c>
      <c r="G843" s="8" t="s">
        <v>1979</v>
      </c>
      <c r="H843" s="16">
        <v>-908.65</v>
      </c>
      <c r="I843" s="16">
        <v>-518.48</v>
      </c>
      <c r="J843" s="16">
        <v>-232.7</v>
      </c>
      <c r="O843" s="65" t="s">
        <v>2757</v>
      </c>
      <c r="P843" s="65" t="s">
        <v>329</v>
      </c>
      <c r="Q843" s="3">
        <f>VLOOKUP(P843,Data!$D$2:$E$144,2,FALSE)</f>
        <v>90910000</v>
      </c>
    </row>
    <row r="844" spans="1:25" ht="25.5" x14ac:dyDescent="0.2">
      <c r="A844" s="1717" t="s">
        <v>2832</v>
      </c>
      <c r="B844" s="1718" t="s">
        <v>1980</v>
      </c>
      <c r="C844" s="1717" t="s">
        <v>3049</v>
      </c>
      <c r="D844" s="1090">
        <v>98</v>
      </c>
      <c r="E844" s="1090" t="s">
        <v>2336</v>
      </c>
      <c r="F844" s="7" t="s">
        <v>1073</v>
      </c>
      <c r="G844" s="8" t="s">
        <v>1980</v>
      </c>
      <c r="H844" s="16">
        <v>-380.72</v>
      </c>
      <c r="I844" s="16">
        <v>-333.42</v>
      </c>
      <c r="J844" s="16">
        <v>-98.46</v>
      </c>
      <c r="O844" s="65" t="s">
        <v>287</v>
      </c>
      <c r="P844" s="65" t="s">
        <v>412</v>
      </c>
      <c r="Q844" s="3">
        <f>VLOOKUP(P844,Data!$D$2:$E$144,2,FALSE)</f>
        <v>34300000</v>
      </c>
    </row>
    <row r="845" spans="1:25" x14ac:dyDescent="0.2">
      <c r="B845" s="8" t="s">
        <v>1981</v>
      </c>
      <c r="D845" s="16"/>
      <c r="E845" s="56"/>
      <c r="F845" s="7" t="s">
        <v>1074</v>
      </c>
      <c r="G845" s="8" t="s">
        <v>1981</v>
      </c>
      <c r="H845" s="16">
        <v>-12819.57</v>
      </c>
      <c r="I845" s="16">
        <v>0</v>
      </c>
      <c r="J845" s="16">
        <v>0</v>
      </c>
      <c r="O845" s="65"/>
      <c r="P845" s="65"/>
      <c r="Q845" s="3" t="e">
        <f>VLOOKUP(P845,Data!$D$2:$E$144,2,FALSE)</f>
        <v>#N/A</v>
      </c>
    </row>
    <row r="846" spans="1:25" ht="25.5" x14ac:dyDescent="0.2">
      <c r="A846" s="876" t="s">
        <v>2372</v>
      </c>
      <c r="B846" s="878" t="s">
        <v>1982</v>
      </c>
      <c r="C846" s="876" t="s">
        <v>2746</v>
      </c>
      <c r="D846" s="877">
        <v>539.54999999999995</v>
      </c>
      <c r="E846" s="877" t="s">
        <v>2336</v>
      </c>
      <c r="F846" s="7" t="s">
        <v>1075</v>
      </c>
      <c r="G846" s="8" t="s">
        <v>1982</v>
      </c>
      <c r="H846" s="16">
        <v>-248</v>
      </c>
      <c r="I846" s="16">
        <v>-268</v>
      </c>
      <c r="J846" s="16">
        <v>-539.54999999999995</v>
      </c>
      <c r="O846" s="65" t="s">
        <v>277</v>
      </c>
      <c r="P846" s="65" t="s">
        <v>322</v>
      </c>
      <c r="Q846" s="3">
        <f>VLOOKUP(P846,Data!$D$2:$E$144,2,FALSE)</f>
        <v>55520000</v>
      </c>
    </row>
    <row r="847" spans="1:25" x14ac:dyDescent="0.2">
      <c r="B847" s="8" t="s">
        <v>1983</v>
      </c>
      <c r="D847" s="16"/>
      <c r="E847" s="56"/>
      <c r="F847" s="7" t="s">
        <v>1076</v>
      </c>
      <c r="G847" s="8" t="s">
        <v>1983</v>
      </c>
      <c r="H847" s="16">
        <v>-295</v>
      </c>
      <c r="I847" s="16">
        <v>0</v>
      </c>
      <c r="J847" s="16">
        <v>0</v>
      </c>
      <c r="O847" s="65"/>
      <c r="P847" s="65"/>
      <c r="Q847" s="3" t="e">
        <f>VLOOKUP(P847,Data!$D$2:$E$144,2,FALSE)</f>
        <v>#N/A</v>
      </c>
    </row>
    <row r="848" spans="1:25" x14ac:dyDescent="0.2">
      <c r="B848" s="8" t="s">
        <v>1984</v>
      </c>
      <c r="D848" s="16"/>
      <c r="E848" s="56"/>
      <c r="F848" s="7" t="s">
        <v>1077</v>
      </c>
      <c r="G848" s="8" t="s">
        <v>1984</v>
      </c>
      <c r="H848" s="16">
        <v>-1790</v>
      </c>
      <c r="I848" s="16">
        <v>0</v>
      </c>
      <c r="J848" s="16">
        <v>0</v>
      </c>
      <c r="O848" s="65"/>
      <c r="P848" s="65"/>
      <c r="Q848" s="3" t="e">
        <f>VLOOKUP(P848,Data!$D$2:$E$144,2,FALSE)</f>
        <v>#N/A</v>
      </c>
    </row>
    <row r="849" spans="1:25" ht="25.5" x14ac:dyDescent="0.2">
      <c r="A849" s="879" t="s">
        <v>2372</v>
      </c>
      <c r="B849" s="881" t="s">
        <v>1985</v>
      </c>
      <c r="C849" s="879" t="s">
        <v>2747</v>
      </c>
      <c r="D849" s="880">
        <v>1170</v>
      </c>
      <c r="E849" s="880" t="s">
        <v>2336</v>
      </c>
      <c r="F849" s="7" t="s">
        <v>1078</v>
      </c>
      <c r="G849" s="8" t="s">
        <v>1985</v>
      </c>
      <c r="H849" s="16">
        <v>-800</v>
      </c>
      <c r="I849" s="16">
        <v>-1380</v>
      </c>
      <c r="J849" s="16">
        <v>-1170</v>
      </c>
      <c r="O849" s="65" t="s">
        <v>287</v>
      </c>
      <c r="P849" s="65" t="s">
        <v>417</v>
      </c>
      <c r="Q849" s="3">
        <f>VLOOKUP(P849,Data!$D$2:$E$144,2,FALSE)</f>
        <v>43800000</v>
      </c>
    </row>
    <row r="850" spans="1:25" ht="25.5" x14ac:dyDescent="0.25">
      <c r="A850" s="323" t="s">
        <v>2524</v>
      </c>
      <c r="B850" s="325" t="s">
        <v>1986</v>
      </c>
      <c r="C850" s="278"/>
      <c r="D850" s="324">
        <v>0</v>
      </c>
      <c r="E850" s="324" t="s">
        <v>2331</v>
      </c>
      <c r="F850" s="7" t="s">
        <v>1079</v>
      </c>
      <c r="G850" s="8" t="s">
        <v>1986</v>
      </c>
      <c r="H850" s="16">
        <v>-1170.3499999999999</v>
      </c>
      <c r="I850" s="16">
        <v>0</v>
      </c>
      <c r="J850" s="16">
        <v>0</v>
      </c>
      <c r="O850" s="65"/>
      <c r="P850" s="65"/>
      <c r="Q850" s="3" t="e">
        <f>VLOOKUP(P850,Data!$D$2:$E$144,2,FALSE)</f>
        <v>#N/A</v>
      </c>
    </row>
    <row r="851" spans="1:25" ht="25.5" x14ac:dyDescent="0.2">
      <c r="A851" s="1238" t="s">
        <v>2832</v>
      </c>
      <c r="B851" s="1239" t="s">
        <v>1987</v>
      </c>
      <c r="C851" s="1238" t="s">
        <v>2886</v>
      </c>
      <c r="D851" s="1090">
        <v>0</v>
      </c>
      <c r="E851" s="1090" t="s">
        <v>2336</v>
      </c>
      <c r="F851" s="7" t="s">
        <v>1080</v>
      </c>
      <c r="G851" s="8" t="s">
        <v>1987</v>
      </c>
      <c r="H851" s="16">
        <v>-219.35</v>
      </c>
      <c r="I851" s="16">
        <v>-344.48</v>
      </c>
      <c r="J851" s="16">
        <v>0</v>
      </c>
      <c r="O851" s="65" t="s">
        <v>287</v>
      </c>
      <c r="P851" s="65" t="s">
        <v>417</v>
      </c>
      <c r="Q851" s="3">
        <f>VLOOKUP(P851,Data!$D$2:$E$144,2,FALSE)</f>
        <v>43800000</v>
      </c>
    </row>
    <row r="852" spans="1:25" x14ac:dyDescent="0.2">
      <c r="B852" s="8" t="s">
        <v>1988</v>
      </c>
      <c r="D852" s="16"/>
      <c r="E852" s="56"/>
      <c r="F852" s="7" t="s">
        <v>1081</v>
      </c>
      <c r="G852" s="8" t="s">
        <v>1988</v>
      </c>
      <c r="H852" s="16">
        <v>-845</v>
      </c>
      <c r="I852" s="16">
        <v>-4225</v>
      </c>
      <c r="J852" s="16">
        <v>-11407.5</v>
      </c>
      <c r="O852" s="65"/>
      <c r="P852" s="65"/>
      <c r="Q852" s="3" t="e">
        <f>VLOOKUP(P852,Data!$D$2:$E$144,2,FALSE)</f>
        <v>#N/A</v>
      </c>
    </row>
    <row r="853" spans="1:25" x14ac:dyDescent="0.2">
      <c r="B853" s="8" t="s">
        <v>1989</v>
      </c>
      <c r="D853" s="16"/>
      <c r="E853" s="56"/>
      <c r="F853" s="7" t="s">
        <v>1082</v>
      </c>
      <c r="G853" s="8" t="s">
        <v>1989</v>
      </c>
      <c r="H853" s="16">
        <v>-1750</v>
      </c>
      <c r="I853" s="16">
        <v>0</v>
      </c>
      <c r="J853" s="16">
        <v>0</v>
      </c>
      <c r="O853" s="65"/>
      <c r="P853" s="65"/>
      <c r="Q853" s="3" t="e">
        <f>VLOOKUP(P853,Data!$D$2:$E$144,2,FALSE)</f>
        <v>#N/A</v>
      </c>
    </row>
    <row r="854" spans="1:25" x14ac:dyDescent="0.2">
      <c r="A854" s="1494" t="s">
        <v>2835</v>
      </c>
      <c r="B854" s="1495" t="s">
        <v>1990</v>
      </c>
      <c r="C854" s="1494" t="s">
        <v>2965</v>
      </c>
      <c r="D854" s="1090">
        <v>0</v>
      </c>
      <c r="E854" s="1090" t="s">
        <v>2331</v>
      </c>
      <c r="F854" s="7" t="s">
        <v>1083</v>
      </c>
      <c r="G854" s="8" t="s">
        <v>1990</v>
      </c>
      <c r="H854" s="16">
        <v>-372.77</v>
      </c>
      <c r="I854" s="16">
        <v>0</v>
      </c>
      <c r="J854" s="16">
        <v>0</v>
      </c>
      <c r="O854" s="65"/>
      <c r="P854" s="65"/>
      <c r="Q854" s="3" t="e">
        <f>VLOOKUP(P854,Data!$D$2:$E$144,2,FALSE)</f>
        <v>#N/A</v>
      </c>
    </row>
    <row r="855" spans="1:25" x14ac:dyDescent="0.2">
      <c r="A855" s="2113" t="s">
        <v>2835</v>
      </c>
      <c r="B855" s="2114" t="s">
        <v>1991</v>
      </c>
      <c r="C855" s="2113" t="s">
        <v>3172</v>
      </c>
      <c r="D855" s="1090">
        <v>0</v>
      </c>
      <c r="E855" s="1090" t="s">
        <v>2337</v>
      </c>
      <c r="F855" s="7" t="s">
        <v>1084</v>
      </c>
      <c r="G855" s="8" t="s">
        <v>1991</v>
      </c>
      <c r="H855" s="16">
        <v>-99.89</v>
      </c>
      <c r="I855" s="16">
        <v>0</v>
      </c>
      <c r="J855" s="16">
        <v>0</v>
      </c>
      <c r="O855" s="65" t="s">
        <v>274</v>
      </c>
      <c r="P855" s="65" t="s">
        <v>271</v>
      </c>
      <c r="Q855" s="3">
        <f>VLOOKUP(P855,Data!$D$2:$E$144,2,FALSE)</f>
        <v>18910000</v>
      </c>
    </row>
    <row r="856" spans="1:25" ht="15" x14ac:dyDescent="0.25">
      <c r="A856" s="1218" t="s">
        <v>2832</v>
      </c>
      <c r="B856" s="1219" t="s">
        <v>1992</v>
      </c>
      <c r="C856" s="278"/>
      <c r="D856" s="1090">
        <v>0</v>
      </c>
      <c r="E856" s="1090" t="s">
        <v>2331</v>
      </c>
      <c r="F856" s="7" t="s">
        <v>1085</v>
      </c>
      <c r="G856" s="8" t="s">
        <v>1992</v>
      </c>
      <c r="H856" s="16">
        <v>-1130.28</v>
      </c>
      <c r="I856" s="16">
        <v>-696.52</v>
      </c>
      <c r="J856" s="16">
        <v>-100.74</v>
      </c>
      <c r="O856" s="65"/>
      <c r="P856" s="65"/>
      <c r="Q856" s="3" t="e">
        <f>VLOOKUP(P856,Data!$D$2:$E$144,2,FALSE)</f>
        <v>#N/A</v>
      </c>
    </row>
    <row r="857" spans="1:25" ht="25.5" x14ac:dyDescent="0.2">
      <c r="A857" s="887" t="s">
        <v>2372</v>
      </c>
      <c r="B857" s="889" t="s">
        <v>1993</v>
      </c>
      <c r="C857" s="887" t="s">
        <v>2748</v>
      </c>
      <c r="D857" s="888">
        <v>120.72</v>
      </c>
      <c r="E857" s="888" t="s">
        <v>2336</v>
      </c>
      <c r="F857" s="7" t="s">
        <v>1086</v>
      </c>
      <c r="G857" s="8" t="s">
        <v>1993</v>
      </c>
      <c r="H857" s="16">
        <v>-75.36</v>
      </c>
      <c r="I857" s="16">
        <v>-236.14</v>
      </c>
      <c r="J857" s="16">
        <v>-120.72</v>
      </c>
      <c r="O857" s="882" t="s">
        <v>287</v>
      </c>
      <c r="P857" s="882" t="s">
        <v>417</v>
      </c>
      <c r="Q857" s="3">
        <f>VLOOKUP(P857,Data!$D$2:$E$144,2,FALSE)</f>
        <v>43800000</v>
      </c>
    </row>
    <row r="858" spans="1:25" x14ac:dyDescent="0.2">
      <c r="B858" s="8" t="s">
        <v>1994</v>
      </c>
      <c r="D858" s="16"/>
      <c r="E858" s="56"/>
      <c r="F858" s="7" t="s">
        <v>1087</v>
      </c>
      <c r="G858" s="8" t="s">
        <v>1994</v>
      </c>
      <c r="H858" s="16">
        <v>-81</v>
      </c>
      <c r="I858" s="16">
        <v>0</v>
      </c>
      <c r="J858" s="16">
        <v>0</v>
      </c>
      <c r="O858" s="65"/>
      <c r="P858" s="65"/>
      <c r="Q858" s="3" t="e">
        <f>VLOOKUP(P858,Data!$D$2:$E$144,2,FALSE)</f>
        <v>#N/A</v>
      </c>
    </row>
    <row r="859" spans="1:25" x14ac:dyDescent="0.2">
      <c r="A859" s="2179" t="s">
        <v>2835</v>
      </c>
      <c r="B859" s="2180" t="s">
        <v>1995</v>
      </c>
      <c r="C859" s="2179" t="s">
        <v>3195</v>
      </c>
      <c r="D859" s="1090">
        <v>356</v>
      </c>
      <c r="E859" s="1090" t="s">
        <v>2336</v>
      </c>
      <c r="F859" s="7" t="s">
        <v>1088</v>
      </c>
      <c r="G859" s="8" t="s">
        <v>1995</v>
      </c>
      <c r="H859" s="16">
        <v>0</v>
      </c>
      <c r="I859" s="16">
        <v>-721.19</v>
      </c>
      <c r="J859" s="16">
        <v>-356.03</v>
      </c>
      <c r="O859" s="2178" t="s">
        <v>2503</v>
      </c>
      <c r="P859" s="2178" t="s">
        <v>395</v>
      </c>
      <c r="Q859" s="3">
        <f>VLOOKUP(P859,Data!$D$2:$E$144,2,FALSE)</f>
        <v>35110000</v>
      </c>
    </row>
    <row r="860" spans="1:25" x14ac:dyDescent="0.2">
      <c r="B860" s="8" t="s">
        <v>1996</v>
      </c>
      <c r="D860" s="16"/>
      <c r="E860" s="56"/>
      <c r="F860" s="7" t="s">
        <v>1089</v>
      </c>
      <c r="G860" s="8" t="s">
        <v>1996</v>
      </c>
      <c r="H860" s="16">
        <v>-500</v>
      </c>
      <c r="I860" s="16">
        <v>0</v>
      </c>
      <c r="J860" s="16">
        <v>0</v>
      </c>
      <c r="O860" s="65"/>
      <c r="P860" s="65"/>
      <c r="Q860" s="3" t="e">
        <f>VLOOKUP(P860,Data!$D$2:$E$144,2,FALSE)</f>
        <v>#N/A</v>
      </c>
    </row>
    <row r="861" spans="1:25" x14ac:dyDescent="0.2">
      <c r="B861" s="8" t="s">
        <v>1997</v>
      </c>
      <c r="D861" s="16"/>
      <c r="E861" s="56"/>
      <c r="F861" s="7" t="s">
        <v>1090</v>
      </c>
      <c r="G861" s="8" t="s">
        <v>1997</v>
      </c>
      <c r="H861" s="16">
        <v>-1093</v>
      </c>
      <c r="I861" s="16">
        <v>-2621.54</v>
      </c>
      <c r="J861" s="16">
        <v>0</v>
      </c>
      <c r="O861" s="65"/>
      <c r="P861" s="65"/>
      <c r="Q861" s="3" t="e">
        <f>VLOOKUP(P861,Data!$D$2:$E$144,2,FALSE)</f>
        <v>#N/A</v>
      </c>
    </row>
    <row r="862" spans="1:25" s="426" customFormat="1" x14ac:dyDescent="0.2">
      <c r="B862" s="256"/>
      <c r="D862" s="423">
        <f>SUM(D863:D864)</f>
        <v>1806.6</v>
      </c>
      <c r="E862" s="423"/>
      <c r="F862" s="255" t="s">
        <v>1091</v>
      </c>
      <c r="G862" s="256" t="s">
        <v>1998</v>
      </c>
      <c r="H862" s="423">
        <v>-967.9</v>
      </c>
      <c r="I862" s="423">
        <v>-1566.4</v>
      </c>
      <c r="J862" s="423">
        <v>-1821.3</v>
      </c>
      <c r="Q862" s="426" t="e">
        <f>VLOOKUP(P862,Data!$D$2:$E$144,2,FALSE)</f>
        <v>#N/A</v>
      </c>
      <c r="Y862" s="258"/>
    </row>
    <row r="863" spans="1:25" s="882" customFormat="1" x14ac:dyDescent="0.2">
      <c r="A863" s="882" t="s">
        <v>2346</v>
      </c>
      <c r="B863" s="891" t="s">
        <v>2750</v>
      </c>
      <c r="C863" s="882" t="s">
        <v>2367</v>
      </c>
      <c r="D863" s="886">
        <v>95</v>
      </c>
      <c r="E863" s="886" t="s">
        <v>2331</v>
      </c>
      <c r="F863" s="883" t="s">
        <v>1091</v>
      </c>
      <c r="G863" s="884" t="s">
        <v>1998</v>
      </c>
      <c r="H863" s="1090"/>
      <c r="I863" s="1090"/>
      <c r="J863" s="1090"/>
      <c r="O863" s="882" t="s">
        <v>277</v>
      </c>
      <c r="P863" s="882" t="s">
        <v>322</v>
      </c>
      <c r="Q863" s="882">
        <f>VLOOKUP(P863,Data!$D$2:$E$144,2,FALSE)</f>
        <v>55520000</v>
      </c>
      <c r="Y863" s="885"/>
    </row>
    <row r="864" spans="1:25" ht="25.5" x14ac:dyDescent="0.2">
      <c r="A864" s="892" t="s">
        <v>2372</v>
      </c>
      <c r="B864" s="894" t="s">
        <v>2751</v>
      </c>
      <c r="C864" s="892" t="s">
        <v>2749</v>
      </c>
      <c r="D864" s="893">
        <v>1711.6</v>
      </c>
      <c r="E864" s="893" t="s">
        <v>2336</v>
      </c>
      <c r="F864" s="7" t="s">
        <v>1091</v>
      </c>
      <c r="G864" s="8" t="s">
        <v>1998</v>
      </c>
      <c r="H864" s="1090"/>
      <c r="I864" s="1090"/>
      <c r="J864" s="1090"/>
      <c r="O864" s="65" t="s">
        <v>277</v>
      </c>
      <c r="P864" s="65" t="s">
        <v>322</v>
      </c>
      <c r="Q864" s="3">
        <f>VLOOKUP(P864,Data!$D$2:$E$144,2,FALSE)</f>
        <v>55520000</v>
      </c>
    </row>
    <row r="865" spans="1:25" x14ac:dyDescent="0.2">
      <c r="A865" s="1486" t="s">
        <v>2835</v>
      </c>
      <c r="B865" s="1487" t="s">
        <v>1999</v>
      </c>
      <c r="C865" s="1486" t="s">
        <v>2962</v>
      </c>
      <c r="D865" s="1090">
        <v>0</v>
      </c>
      <c r="E865" s="1090" t="s">
        <v>2331</v>
      </c>
      <c r="F865" s="7" t="s">
        <v>1092</v>
      </c>
      <c r="G865" s="8" t="s">
        <v>1999</v>
      </c>
      <c r="H865" s="16">
        <v>-2372.65</v>
      </c>
      <c r="I865" s="16">
        <v>0</v>
      </c>
      <c r="J865" s="16">
        <v>0</v>
      </c>
      <c r="O865" s="65"/>
      <c r="P865" s="65"/>
      <c r="Q865" s="3" t="e">
        <f>VLOOKUP(P865,Data!$D$2:$E$144,2,FALSE)</f>
        <v>#N/A</v>
      </c>
    </row>
    <row r="866" spans="1:25" ht="25.5" x14ac:dyDescent="0.2">
      <c r="A866" s="1843" t="s">
        <v>2835</v>
      </c>
      <c r="B866" s="1844" t="s">
        <v>2000</v>
      </c>
      <c r="C866" s="1843" t="s">
        <v>3090</v>
      </c>
      <c r="D866" s="1090">
        <v>6411</v>
      </c>
      <c r="E866" s="1090" t="s">
        <v>2336</v>
      </c>
      <c r="F866" s="7" t="s">
        <v>1093</v>
      </c>
      <c r="G866" s="8" t="s">
        <v>2000</v>
      </c>
      <c r="H866" s="16">
        <v>-4969.75</v>
      </c>
      <c r="I866" s="16">
        <v>-5000</v>
      </c>
      <c r="J866" s="16">
        <v>-6356.07</v>
      </c>
      <c r="O866" s="65" t="s">
        <v>2378</v>
      </c>
      <c r="P866" s="65" t="s">
        <v>364</v>
      </c>
      <c r="Q866" s="3">
        <f>VLOOKUP(P866,Data!$D$2:$E$144,2,FALSE)</f>
        <v>37420000</v>
      </c>
    </row>
    <row r="867" spans="1:25" x14ac:dyDescent="0.2">
      <c r="B867" s="8" t="s">
        <v>2001</v>
      </c>
      <c r="D867" s="16"/>
      <c r="E867" s="56"/>
      <c r="F867" s="7" t="s">
        <v>1094</v>
      </c>
      <c r="G867" s="8" t="s">
        <v>2001</v>
      </c>
      <c r="H867" s="16">
        <v>-2716.12</v>
      </c>
      <c r="I867" s="16">
        <v>0</v>
      </c>
      <c r="J867" s="16">
        <v>0</v>
      </c>
      <c r="O867" s="65"/>
      <c r="P867" s="65"/>
      <c r="Q867" s="3" t="e">
        <f>VLOOKUP(P867,Data!$D$2:$E$144,2,FALSE)</f>
        <v>#N/A</v>
      </c>
    </row>
    <row r="868" spans="1:25" x14ac:dyDescent="0.2">
      <c r="B868" s="8" t="s">
        <v>2002</v>
      </c>
      <c r="D868" s="16"/>
      <c r="E868" s="56"/>
      <c r="F868" s="7" t="s">
        <v>1095</v>
      </c>
      <c r="G868" s="8" t="s">
        <v>2002</v>
      </c>
      <c r="H868" s="16">
        <v>-132.12</v>
      </c>
      <c r="I868" s="16">
        <v>0</v>
      </c>
      <c r="J868" s="16">
        <v>0</v>
      </c>
      <c r="O868" s="65"/>
      <c r="P868" s="65"/>
      <c r="Q868" s="3" t="e">
        <f>VLOOKUP(P868,Data!$D$2:$E$144,2,FALSE)</f>
        <v>#N/A</v>
      </c>
    </row>
    <row r="869" spans="1:25" x14ac:dyDescent="0.2">
      <c r="B869" s="8" t="s">
        <v>2003</v>
      </c>
      <c r="D869" s="16"/>
      <c r="E869" s="56"/>
      <c r="F869" s="7" t="s">
        <v>1096</v>
      </c>
      <c r="G869" s="8" t="s">
        <v>2003</v>
      </c>
      <c r="H869" s="16">
        <v>-305.39999999999998</v>
      </c>
      <c r="I869" s="16">
        <v>0</v>
      </c>
      <c r="J869" s="16">
        <v>0</v>
      </c>
      <c r="O869" s="65"/>
      <c r="P869" s="65"/>
      <c r="Q869" s="3" t="e">
        <f>VLOOKUP(P869,Data!$D$2:$E$144,2,FALSE)</f>
        <v>#N/A</v>
      </c>
    </row>
    <row r="870" spans="1:25" ht="25.5" x14ac:dyDescent="0.2">
      <c r="A870" s="896" t="s">
        <v>2372</v>
      </c>
      <c r="B870" s="898" t="s">
        <v>2004</v>
      </c>
      <c r="C870" s="896" t="s">
        <v>2752</v>
      </c>
      <c r="D870" s="897">
        <v>0</v>
      </c>
      <c r="E870" s="897" t="s">
        <v>2331</v>
      </c>
      <c r="F870" s="7" t="s">
        <v>1097</v>
      </c>
      <c r="G870" s="8" t="s">
        <v>2004</v>
      </c>
      <c r="H870" s="16">
        <v>-75</v>
      </c>
      <c r="I870" s="16">
        <v>0</v>
      </c>
      <c r="J870" s="16">
        <v>0</v>
      </c>
      <c r="O870" s="895" t="s">
        <v>277</v>
      </c>
      <c r="P870" s="895" t="s">
        <v>322</v>
      </c>
      <c r="Q870" s="3">
        <f>VLOOKUP(P870,Data!$D$2:$E$144,2,FALSE)</f>
        <v>55520000</v>
      </c>
    </row>
    <row r="871" spans="1:25" x14ac:dyDescent="0.2">
      <c r="B871" s="8" t="s">
        <v>2005</v>
      </c>
      <c r="D871" s="16"/>
      <c r="E871" s="56"/>
      <c r="F871" s="7" t="s">
        <v>1098</v>
      </c>
      <c r="G871" s="8" t="s">
        <v>2005</v>
      </c>
      <c r="H871" s="16">
        <v>-1737.36</v>
      </c>
      <c r="I871" s="16">
        <v>-195</v>
      </c>
      <c r="J871" s="16">
        <v>0</v>
      </c>
      <c r="O871" s="65"/>
      <c r="P871" s="65"/>
      <c r="Q871" s="3" t="e">
        <f>VLOOKUP(P871,Data!$D$2:$E$144,2,FALSE)</f>
        <v>#N/A</v>
      </c>
    </row>
    <row r="872" spans="1:25" ht="25.5" x14ac:dyDescent="0.2">
      <c r="A872" s="3" t="s">
        <v>2346</v>
      </c>
      <c r="B872" s="8" t="s">
        <v>2006</v>
      </c>
      <c r="C872" s="3" t="s">
        <v>2363</v>
      </c>
      <c r="D872" s="16">
        <v>0</v>
      </c>
      <c r="E872" s="56" t="s">
        <v>2331</v>
      </c>
      <c r="F872" s="7" t="s">
        <v>1099</v>
      </c>
      <c r="G872" s="8" t="s">
        <v>2006</v>
      </c>
      <c r="H872" s="16">
        <v>-100</v>
      </c>
      <c r="I872" s="16">
        <v>0</v>
      </c>
      <c r="J872" s="16">
        <v>0</v>
      </c>
      <c r="O872" s="65" t="s">
        <v>2378</v>
      </c>
      <c r="P872" s="65" t="s">
        <v>366</v>
      </c>
      <c r="Q872" s="3">
        <f>VLOOKUP(P872,Data!$D$2:$E$144,2,FALSE)</f>
        <v>85121200</v>
      </c>
    </row>
    <row r="873" spans="1:25" x14ac:dyDescent="0.2">
      <c r="B873" s="8" t="s">
        <v>2007</v>
      </c>
      <c r="D873" s="16"/>
      <c r="E873" s="56"/>
      <c r="F873" s="7" t="s">
        <v>1100</v>
      </c>
      <c r="G873" s="8" t="s">
        <v>2007</v>
      </c>
      <c r="H873" s="16">
        <v>-612</v>
      </c>
      <c r="I873" s="16">
        <v>0</v>
      </c>
      <c r="J873" s="16">
        <v>0</v>
      </c>
      <c r="O873" s="65"/>
      <c r="P873" s="65"/>
      <c r="Q873" s="3" t="e">
        <f>VLOOKUP(P873,Data!$D$2:$E$144,2,FALSE)</f>
        <v>#N/A</v>
      </c>
    </row>
    <row r="874" spans="1:25" x14ac:dyDescent="0.2">
      <c r="B874" s="8" t="s">
        <v>2008</v>
      </c>
      <c r="D874" s="16"/>
      <c r="E874" s="56"/>
      <c r="F874" s="7" t="s">
        <v>1101</v>
      </c>
      <c r="G874" s="8" t="s">
        <v>2008</v>
      </c>
      <c r="H874" s="16">
        <v>-2847</v>
      </c>
      <c r="I874" s="16">
        <v>0</v>
      </c>
      <c r="J874" s="16">
        <v>0</v>
      </c>
      <c r="O874" s="65"/>
      <c r="P874" s="65"/>
      <c r="Q874" s="3" t="e">
        <f>VLOOKUP(P874,Data!$D$2:$E$144,2,FALSE)</f>
        <v>#N/A</v>
      </c>
    </row>
    <row r="875" spans="1:25" x14ac:dyDescent="0.2">
      <c r="A875" s="1697" t="s">
        <v>2835</v>
      </c>
      <c r="B875" s="1698" t="s">
        <v>2009</v>
      </c>
      <c r="C875" s="1697" t="s">
        <v>3042</v>
      </c>
      <c r="D875" s="1090">
        <v>0</v>
      </c>
      <c r="E875" s="1090" t="s">
        <v>2337</v>
      </c>
      <c r="F875" s="7" t="s">
        <v>1102</v>
      </c>
      <c r="G875" s="8" t="s">
        <v>2009</v>
      </c>
      <c r="H875" s="16">
        <v>-3174.4</v>
      </c>
      <c r="I875" s="16">
        <v>0</v>
      </c>
      <c r="J875" s="16">
        <v>0</v>
      </c>
      <c r="O875" s="1696" t="s">
        <v>2503</v>
      </c>
      <c r="P875" s="1696" t="s">
        <v>395</v>
      </c>
      <c r="Q875" s="3">
        <f>VLOOKUP(P875,Data!$D$2:$E$144,2,FALSE)</f>
        <v>35110000</v>
      </c>
    </row>
    <row r="876" spans="1:25" x14ac:dyDescent="0.2">
      <c r="B876" s="8" t="s">
        <v>2010</v>
      </c>
      <c r="D876" s="16"/>
      <c r="E876" s="56"/>
      <c r="F876" s="7" t="s">
        <v>1103</v>
      </c>
      <c r="G876" s="8" t="s">
        <v>2010</v>
      </c>
      <c r="H876" s="16">
        <v>-3387.76</v>
      </c>
      <c r="I876" s="16">
        <v>-2200</v>
      </c>
      <c r="J876" s="16">
        <v>-1284.6500000000001</v>
      </c>
      <c r="O876" s="65"/>
      <c r="P876" s="65"/>
      <c r="Q876" s="3" t="e">
        <f>VLOOKUP(P876,Data!$D$2:$E$144,2,FALSE)</f>
        <v>#N/A</v>
      </c>
    </row>
    <row r="877" spans="1:25" x14ac:dyDescent="0.2">
      <c r="A877" s="1207" t="s">
        <v>2835</v>
      </c>
      <c r="B877" s="1208" t="s">
        <v>2011</v>
      </c>
      <c r="C877" s="1207" t="s">
        <v>2875</v>
      </c>
      <c r="D877" s="1090">
        <v>0</v>
      </c>
      <c r="E877" s="1090" t="s">
        <v>2336</v>
      </c>
      <c r="F877" s="7" t="s">
        <v>1104</v>
      </c>
      <c r="G877" s="8" t="s">
        <v>2011</v>
      </c>
      <c r="H877" s="16">
        <v>-1903.03</v>
      </c>
      <c r="I877" s="16">
        <v>0</v>
      </c>
      <c r="J877" s="16">
        <v>0</v>
      </c>
      <c r="O877" s="65" t="s">
        <v>2503</v>
      </c>
      <c r="P877" s="65" t="s">
        <v>395</v>
      </c>
      <c r="Q877" s="3">
        <f>VLOOKUP(P877,Data!$D$2:$E$144,2,FALSE)</f>
        <v>35110000</v>
      </c>
    </row>
    <row r="878" spans="1:25" x14ac:dyDescent="0.2">
      <c r="B878" s="8" t="s">
        <v>2012</v>
      </c>
      <c r="D878" s="16"/>
      <c r="E878" s="56"/>
      <c r="F878" s="7" t="s">
        <v>1105</v>
      </c>
      <c r="G878" s="8" t="s">
        <v>2012</v>
      </c>
      <c r="H878" s="16">
        <v>-29.17</v>
      </c>
      <c r="I878" s="16">
        <v>0</v>
      </c>
      <c r="J878" s="16">
        <v>0</v>
      </c>
      <c r="O878" s="65"/>
      <c r="P878" s="65"/>
      <c r="Q878" s="3" t="e">
        <f>VLOOKUP(P878,Data!$D$2:$E$144,2,FALSE)</f>
        <v>#N/A</v>
      </c>
    </row>
    <row r="879" spans="1:25" s="257" customFormat="1" x14ac:dyDescent="0.2">
      <c r="B879" s="256"/>
      <c r="D879" s="259">
        <f>SUM(D880:D881)</f>
        <v>861.74</v>
      </c>
      <c r="E879" s="259"/>
      <c r="F879" s="255" t="s">
        <v>1106</v>
      </c>
      <c r="G879" s="256" t="s">
        <v>2013</v>
      </c>
      <c r="H879" s="259">
        <v>-1570.29</v>
      </c>
      <c r="I879" s="259">
        <v>-4001.52</v>
      </c>
      <c r="J879" s="259">
        <v>-4890.88</v>
      </c>
      <c r="Q879" s="257" t="e">
        <f>VLOOKUP(P879,Data!$D$2:$E$144,2,FALSE)</f>
        <v>#N/A</v>
      </c>
      <c r="Y879" s="258"/>
    </row>
    <row r="880" spans="1:25" x14ac:dyDescent="0.2">
      <c r="A880" s="65" t="s">
        <v>2346</v>
      </c>
      <c r="B880" s="309" t="s">
        <v>2536</v>
      </c>
      <c r="C880" s="3" t="s">
        <v>2365</v>
      </c>
      <c r="D880" s="16"/>
      <c r="E880" s="56" t="s">
        <v>2336</v>
      </c>
      <c r="F880" s="7" t="s">
        <v>1106</v>
      </c>
      <c r="G880" s="8" t="s">
        <v>2013</v>
      </c>
      <c r="H880" s="1090"/>
      <c r="I880" s="1090"/>
      <c r="J880" s="1090"/>
      <c r="O880" s="65" t="s">
        <v>277</v>
      </c>
      <c r="P880" s="65" t="s">
        <v>322</v>
      </c>
      <c r="Q880" s="3">
        <f>VLOOKUP(P880,Data!$D$2:$E$144,2,FALSE)</f>
        <v>55520000</v>
      </c>
    </row>
    <row r="881" spans="1:25" s="301" customFormat="1" ht="25.5" x14ac:dyDescent="0.2">
      <c r="A881" s="305" t="s">
        <v>2524</v>
      </c>
      <c r="B881" s="312" t="s">
        <v>2537</v>
      </c>
      <c r="C881" s="305" t="s">
        <v>2535</v>
      </c>
      <c r="D881" s="306">
        <v>861.74</v>
      </c>
      <c r="E881" s="306" t="s">
        <v>2336</v>
      </c>
      <c r="F881" s="303" t="s">
        <v>1106</v>
      </c>
      <c r="G881" s="304" t="s">
        <v>2013</v>
      </c>
      <c r="H881" s="1090"/>
      <c r="I881" s="1090"/>
      <c r="J881" s="1090"/>
      <c r="O881" s="301" t="s">
        <v>277</v>
      </c>
      <c r="P881" s="301" t="s">
        <v>322</v>
      </c>
      <c r="Y881" s="302"/>
    </row>
    <row r="882" spans="1:25" x14ac:dyDescent="0.2">
      <c r="A882" s="899" t="s">
        <v>2372</v>
      </c>
      <c r="B882" s="901" t="s">
        <v>2014</v>
      </c>
      <c r="C882" s="899" t="s">
        <v>2753</v>
      </c>
      <c r="D882" s="900">
        <v>866.25</v>
      </c>
      <c r="E882" s="900" t="s">
        <v>2336</v>
      </c>
      <c r="F882" s="7" t="s">
        <v>1107</v>
      </c>
      <c r="G882" s="8" t="s">
        <v>2014</v>
      </c>
      <c r="H882" s="16">
        <v>-732.5</v>
      </c>
      <c r="I882" s="16">
        <v>-1743</v>
      </c>
      <c r="J882" s="16">
        <v>-866.25</v>
      </c>
      <c r="O882" s="65" t="s">
        <v>274</v>
      </c>
      <c r="P882" s="65" t="s">
        <v>267</v>
      </c>
      <c r="Q882" s="3">
        <f>VLOOKUP(P882,Data!$D$2:$E$144,2,FALSE)</f>
        <v>15700000</v>
      </c>
    </row>
    <row r="883" spans="1:25" ht="25.5" x14ac:dyDescent="0.2">
      <c r="A883" s="484" t="s">
        <v>2564</v>
      </c>
      <c r="B883" s="486" t="s">
        <v>2015</v>
      </c>
      <c r="C883" s="484" t="s">
        <v>2587</v>
      </c>
      <c r="D883" s="485">
        <v>0</v>
      </c>
      <c r="E883" s="485" t="s">
        <v>2331</v>
      </c>
      <c r="F883" s="7" t="s">
        <v>1108</v>
      </c>
      <c r="G883" s="8" t="s">
        <v>2015</v>
      </c>
      <c r="H883" s="16">
        <v>-783.4</v>
      </c>
      <c r="I883" s="16">
        <v>-800.5</v>
      </c>
      <c r="J883" s="16">
        <v>0</v>
      </c>
      <c r="O883" s="65" t="s">
        <v>2588</v>
      </c>
      <c r="P883" s="65" t="s">
        <v>357</v>
      </c>
      <c r="Q883" s="3">
        <f>VLOOKUP(P883,Data!$D$2:$E$144,2,FALSE)</f>
        <v>79961000</v>
      </c>
    </row>
    <row r="884" spans="1:25" ht="25.5" x14ac:dyDescent="0.2">
      <c r="A884" s="902" t="s">
        <v>2372</v>
      </c>
      <c r="B884" s="904" t="s">
        <v>2016</v>
      </c>
      <c r="C884" s="902" t="s">
        <v>2754</v>
      </c>
      <c r="D884" s="903">
        <v>0</v>
      </c>
      <c r="E884" s="903" t="s">
        <v>2336</v>
      </c>
      <c r="F884" s="7" t="s">
        <v>1109</v>
      </c>
      <c r="G884" s="8" t="s">
        <v>2016</v>
      </c>
      <c r="H884" s="16">
        <v>-576</v>
      </c>
      <c r="I884" s="16">
        <v>0</v>
      </c>
      <c r="J884" s="16">
        <v>0</v>
      </c>
      <c r="O884" s="65" t="s">
        <v>276</v>
      </c>
      <c r="P884" s="65" t="s">
        <v>309</v>
      </c>
      <c r="Q884" s="3">
        <f>VLOOKUP(P884,Data!$D$2:$E$144,2,FALSE)</f>
        <v>80500000</v>
      </c>
    </row>
    <row r="885" spans="1:25" ht="25.5" x14ac:dyDescent="0.2">
      <c r="A885" s="1899" t="s">
        <v>2835</v>
      </c>
      <c r="B885" s="1900" t="s">
        <v>2017</v>
      </c>
      <c r="C885" s="1899" t="s">
        <v>3076</v>
      </c>
      <c r="D885" s="1090">
        <v>106</v>
      </c>
      <c r="E885" s="1090" t="s">
        <v>2336</v>
      </c>
      <c r="F885" s="7" t="s">
        <v>1110</v>
      </c>
      <c r="G885" s="8" t="s">
        <v>2017</v>
      </c>
      <c r="H885" s="16">
        <v>-401.53</v>
      </c>
      <c r="I885" s="16">
        <v>-302.44</v>
      </c>
      <c r="J885" s="16">
        <v>-86.45</v>
      </c>
      <c r="O885" s="65" t="s">
        <v>287</v>
      </c>
      <c r="P885" s="65" t="s">
        <v>415</v>
      </c>
      <c r="Q885" s="3">
        <f>VLOOKUP(P885,Data!$D$2:$E$144,2,FALSE)</f>
        <v>34500000</v>
      </c>
    </row>
    <row r="886" spans="1:25" ht="25.5" x14ac:dyDescent="0.2">
      <c r="A886" s="564" t="s">
        <v>2443</v>
      </c>
      <c r="B886" s="566" t="s">
        <v>2018</v>
      </c>
      <c r="C886" s="564" t="s">
        <v>2611</v>
      </c>
      <c r="D886" s="565">
        <v>1500</v>
      </c>
      <c r="E886" s="565" t="s">
        <v>2612</v>
      </c>
      <c r="F886" s="7" t="s">
        <v>1111</v>
      </c>
      <c r="G886" s="8" t="s">
        <v>2018</v>
      </c>
      <c r="H886" s="16">
        <v>-1815</v>
      </c>
      <c r="I886" s="16">
        <v>-2739</v>
      </c>
      <c r="J886" s="16">
        <v>-1584</v>
      </c>
      <c r="O886" s="65" t="s">
        <v>275</v>
      </c>
      <c r="P886" s="65" t="s">
        <v>301</v>
      </c>
      <c r="Q886" s="3">
        <f>VLOOKUP(P886,Data!$D$2:$E$144,2,FALSE)</f>
        <v>70000000</v>
      </c>
    </row>
    <row r="887" spans="1:25" s="1346" customFormat="1" x14ac:dyDescent="0.2">
      <c r="B887" s="1345"/>
      <c r="C887" s="68"/>
      <c r="D887" s="1349">
        <f>SUM(D888:D889)</f>
        <v>26345.570000000003</v>
      </c>
      <c r="E887" s="1349"/>
      <c r="F887" s="1344" t="s">
        <v>1112</v>
      </c>
      <c r="G887" s="1345" t="s">
        <v>2019</v>
      </c>
      <c r="H887" s="1349">
        <v>-3640.52</v>
      </c>
      <c r="I887" s="1349">
        <v>-3300.88</v>
      </c>
      <c r="J887" s="1349">
        <v>-25040.17</v>
      </c>
      <c r="Q887" s="1346" t="e">
        <f>VLOOKUP(P887,Data!$D$2:$E$144,2,FALSE)</f>
        <v>#N/A</v>
      </c>
      <c r="Y887" s="1348"/>
    </row>
    <row r="888" spans="1:25" s="1341" customFormat="1" ht="25.5" x14ac:dyDescent="0.2">
      <c r="A888" s="1350" t="s">
        <v>2524</v>
      </c>
      <c r="B888" s="2324" t="s">
        <v>3250</v>
      </c>
      <c r="C888" s="14"/>
      <c r="D888" s="1090">
        <v>908.4</v>
      </c>
      <c r="E888" s="1090" t="s">
        <v>2337</v>
      </c>
      <c r="F888" s="1342" t="s">
        <v>1112</v>
      </c>
      <c r="G888" s="1343" t="s">
        <v>2019</v>
      </c>
      <c r="H888" s="1090"/>
      <c r="I888" s="1090"/>
      <c r="J888" s="1090"/>
      <c r="Q888" s="1341" t="e">
        <f>VLOOKUP(P888,Data!$D$2:$E$144,2,FALSE)</f>
        <v>#N/A</v>
      </c>
      <c r="Y888" s="1347"/>
    </row>
    <row r="889" spans="1:25" x14ac:dyDescent="0.2">
      <c r="A889" s="1352" t="s">
        <v>2832</v>
      </c>
      <c r="B889" s="2324" t="s">
        <v>3251</v>
      </c>
      <c r="C889" s="14" t="s">
        <v>2918</v>
      </c>
      <c r="D889" s="1090">
        <v>25437.170000000002</v>
      </c>
      <c r="E889" s="1090" t="s">
        <v>2336</v>
      </c>
      <c r="F889" s="7" t="s">
        <v>1112</v>
      </c>
      <c r="G889" s="8" t="s">
        <v>2019</v>
      </c>
      <c r="H889" s="1090"/>
      <c r="I889" s="1090"/>
      <c r="J889" s="1090"/>
      <c r="O889" s="65" t="s">
        <v>2503</v>
      </c>
      <c r="P889" s="65" t="s">
        <v>395</v>
      </c>
      <c r="Q889" s="3">
        <f>VLOOKUP(P889,Data!$D$2:$E$144,2,FALSE)</f>
        <v>35110000</v>
      </c>
    </row>
    <row r="890" spans="1:25" x14ac:dyDescent="0.2">
      <c r="B890" s="8" t="s">
        <v>2020</v>
      </c>
      <c r="D890" s="16"/>
      <c r="E890" s="56"/>
      <c r="F890" s="7" t="s">
        <v>1113</v>
      </c>
      <c r="G890" s="8" t="s">
        <v>2020</v>
      </c>
      <c r="H890" s="16">
        <v>-119</v>
      </c>
      <c r="I890" s="16">
        <v>0</v>
      </c>
      <c r="J890" s="16">
        <v>0</v>
      </c>
      <c r="O890" s="65"/>
      <c r="P890" s="65"/>
      <c r="Q890" s="3" t="e">
        <f>VLOOKUP(P890,Data!$D$2:$E$144,2,FALSE)</f>
        <v>#N/A</v>
      </c>
    </row>
    <row r="891" spans="1:25" x14ac:dyDescent="0.2">
      <c r="A891" s="1290" t="s">
        <v>2835</v>
      </c>
      <c r="B891" s="1291" t="s">
        <v>2021</v>
      </c>
      <c r="C891" s="1290" t="s">
        <v>2904</v>
      </c>
      <c r="D891" s="1090">
        <v>0</v>
      </c>
      <c r="E891" s="1090" t="s">
        <v>2337</v>
      </c>
      <c r="F891" s="7" t="s">
        <v>1114</v>
      </c>
      <c r="G891" s="8" t="s">
        <v>2021</v>
      </c>
      <c r="H891" s="16">
        <v>-306.5</v>
      </c>
      <c r="I891" s="16">
        <v>0</v>
      </c>
      <c r="J891" s="16">
        <v>0</v>
      </c>
      <c r="O891" s="65" t="s">
        <v>277</v>
      </c>
      <c r="P891" s="65" t="s">
        <v>324</v>
      </c>
      <c r="Q891" s="3">
        <f>VLOOKUP(P891,Data!$D$2:$E$144,2,FALSE)</f>
        <v>15000000</v>
      </c>
    </row>
    <row r="892" spans="1:25" x14ac:dyDescent="0.2">
      <c r="A892" s="2092" t="s">
        <v>2835</v>
      </c>
      <c r="B892" s="2093" t="s">
        <v>2022</v>
      </c>
      <c r="C892" s="2092" t="s">
        <v>3168</v>
      </c>
      <c r="D892" s="1090">
        <v>0</v>
      </c>
      <c r="E892" s="1090" t="s">
        <v>2337</v>
      </c>
      <c r="F892" s="7" t="s">
        <v>1115</v>
      </c>
      <c r="G892" s="8" t="s">
        <v>2022</v>
      </c>
      <c r="H892" s="16">
        <v>-1645</v>
      </c>
      <c r="I892" s="16">
        <v>-668</v>
      </c>
      <c r="J892" s="16">
        <v>0</v>
      </c>
      <c r="O892" s="2091" t="s">
        <v>2503</v>
      </c>
      <c r="P892" s="2091" t="s">
        <v>395</v>
      </c>
      <c r="Q892" s="3">
        <f>VLOOKUP(P892,Data!$D$2:$E$144,2,FALSE)</f>
        <v>35110000</v>
      </c>
    </row>
    <row r="893" spans="1:25" ht="25.5" x14ac:dyDescent="0.2">
      <c r="A893" s="905" t="s">
        <v>2372</v>
      </c>
      <c r="B893" s="907" t="s">
        <v>2023</v>
      </c>
      <c r="C893" s="905" t="s">
        <v>2755</v>
      </c>
      <c r="D893" s="906">
        <v>0</v>
      </c>
      <c r="E893" s="906" t="s">
        <v>2331</v>
      </c>
      <c r="F893" s="7" t="s">
        <v>1116</v>
      </c>
      <c r="G893" s="8" t="s">
        <v>2023</v>
      </c>
      <c r="H893" s="16">
        <v>-707.5</v>
      </c>
      <c r="I893" s="16">
        <v>0</v>
      </c>
      <c r="J893" s="16">
        <v>0</v>
      </c>
      <c r="O893" s="65" t="s">
        <v>276</v>
      </c>
      <c r="P893" s="65" t="s">
        <v>309</v>
      </c>
      <c r="Q893" s="3">
        <f>VLOOKUP(P893,Data!$D$2:$E$144,2,FALSE)</f>
        <v>80500000</v>
      </c>
    </row>
    <row r="894" spans="1:25" s="2137" customFormat="1" x14ac:dyDescent="0.2">
      <c r="B894" s="2136"/>
      <c r="D894" s="2140">
        <f>SUM(D895:D896)</f>
        <v>1097</v>
      </c>
      <c r="E894" s="2140"/>
      <c r="F894" s="2135" t="s">
        <v>1117</v>
      </c>
      <c r="G894" s="2136" t="s">
        <v>2024</v>
      </c>
      <c r="H894" s="2140">
        <v>-1218.57</v>
      </c>
      <c r="I894" s="2140">
        <v>-1094.75</v>
      </c>
      <c r="J894" s="2140">
        <v>-837.11</v>
      </c>
      <c r="Q894" s="2137" t="e">
        <f>VLOOKUP(P894,Data!$D$2:$E$144,2,FALSE)</f>
        <v>#N/A</v>
      </c>
      <c r="Y894" s="2139"/>
    </row>
    <row r="895" spans="1:25" s="2132" customFormat="1" ht="25.5" x14ac:dyDescent="0.2">
      <c r="A895" s="2141" t="s">
        <v>2835</v>
      </c>
      <c r="B895" s="1432" t="s">
        <v>3183</v>
      </c>
      <c r="C895" s="2141" t="s">
        <v>3181</v>
      </c>
      <c r="D895" s="1090">
        <v>837</v>
      </c>
      <c r="E895" s="1090" t="s">
        <v>2336</v>
      </c>
      <c r="F895" s="2133" t="s">
        <v>1117</v>
      </c>
      <c r="G895" s="2134" t="s">
        <v>2024</v>
      </c>
      <c r="H895" s="1090"/>
      <c r="I895" s="1090"/>
      <c r="J895" s="1090"/>
      <c r="O895" s="2132" t="s">
        <v>287</v>
      </c>
      <c r="P895" s="2132" t="s">
        <v>412</v>
      </c>
      <c r="Q895" s="2132">
        <f>VLOOKUP(P895,Data!$D$2:$E$144,2,FALSE)</f>
        <v>34300000</v>
      </c>
      <c r="Y895" s="2138"/>
    </row>
    <row r="896" spans="1:25" ht="25.5" x14ac:dyDescent="0.2">
      <c r="A896" s="2143" t="s">
        <v>2832</v>
      </c>
      <c r="B896" s="1432" t="s">
        <v>3184</v>
      </c>
      <c r="C896" s="2143" t="s">
        <v>3182</v>
      </c>
      <c r="D896" s="1090">
        <v>260</v>
      </c>
      <c r="E896" s="1090" t="s">
        <v>2336</v>
      </c>
      <c r="F896" s="7" t="s">
        <v>1117</v>
      </c>
      <c r="G896" s="8" t="s">
        <v>2024</v>
      </c>
      <c r="H896" s="1090"/>
      <c r="I896" s="1090"/>
      <c r="J896" s="1090"/>
      <c r="O896" s="2142" t="s">
        <v>287</v>
      </c>
      <c r="P896" s="2142" t="s">
        <v>412</v>
      </c>
      <c r="Q896" s="3">
        <f>VLOOKUP(P896,Data!$D$2:$E$144,2,FALSE)</f>
        <v>34300000</v>
      </c>
    </row>
    <row r="897" spans="1:17" ht="25.5" x14ac:dyDescent="0.2">
      <c r="A897" s="908" t="s">
        <v>2372</v>
      </c>
      <c r="B897" s="910" t="s">
        <v>2025</v>
      </c>
      <c r="C897" s="908" t="s">
        <v>2756</v>
      </c>
      <c r="D897" s="909">
        <v>69.3</v>
      </c>
      <c r="E897" s="909" t="s">
        <v>2336</v>
      </c>
      <c r="F897" s="7" t="s">
        <v>1118</v>
      </c>
      <c r="G897" s="8" t="s">
        <v>2025</v>
      </c>
      <c r="H897" s="16">
        <v>-612.39</v>
      </c>
      <c r="I897" s="16">
        <v>-1410</v>
      </c>
      <c r="J897" s="16">
        <v>-69.3</v>
      </c>
      <c r="O897" s="65" t="s">
        <v>2757</v>
      </c>
      <c r="P897" s="65" t="s">
        <v>328</v>
      </c>
      <c r="Q897" s="3">
        <f>VLOOKUP(P897,Data!$D$2:$E$144,2,FALSE)</f>
        <v>39830000</v>
      </c>
    </row>
    <row r="898" spans="1:17" x14ac:dyDescent="0.2">
      <c r="A898" s="1111" t="s">
        <v>2832</v>
      </c>
      <c r="B898" s="1112" t="s">
        <v>2026</v>
      </c>
      <c r="C898" s="1111" t="s">
        <v>2840</v>
      </c>
      <c r="D898" s="1090">
        <v>0</v>
      </c>
      <c r="E898" s="1090" t="s">
        <v>2331</v>
      </c>
      <c r="F898" s="7" t="s">
        <v>1119</v>
      </c>
      <c r="G898" s="8" t="s">
        <v>2026</v>
      </c>
      <c r="H898" s="16">
        <v>-35</v>
      </c>
      <c r="I898" s="16">
        <v>0</v>
      </c>
      <c r="J898" s="16">
        <v>0</v>
      </c>
      <c r="O898" s="65"/>
      <c r="P898" s="65"/>
      <c r="Q898" s="3" t="e">
        <f>VLOOKUP(P898,Data!$D$2:$E$144,2,FALSE)</f>
        <v>#N/A</v>
      </c>
    </row>
    <row r="899" spans="1:17" ht="25.5" x14ac:dyDescent="0.2">
      <c r="A899" s="2078" t="s">
        <v>2832</v>
      </c>
      <c r="B899" s="2079" t="s">
        <v>2027</v>
      </c>
      <c r="C899" s="2078" t="s">
        <v>3166</v>
      </c>
      <c r="D899" s="1090">
        <v>225</v>
      </c>
      <c r="E899" s="1090" t="s">
        <v>2336</v>
      </c>
      <c r="F899" s="7" t="s">
        <v>1120</v>
      </c>
      <c r="G899" s="8" t="s">
        <v>2027</v>
      </c>
      <c r="H899" s="16">
        <v>-350</v>
      </c>
      <c r="I899" s="16">
        <v>-333</v>
      </c>
      <c r="J899" s="16">
        <v>-225</v>
      </c>
      <c r="O899" s="65" t="s">
        <v>287</v>
      </c>
      <c r="P899" s="65" t="s">
        <v>413</v>
      </c>
      <c r="Q899" s="3">
        <f>VLOOKUP(P899,Data!$D$2:$E$144,2,FALSE)</f>
        <v>50110000</v>
      </c>
    </row>
    <row r="900" spans="1:17" x14ac:dyDescent="0.2">
      <c r="A900" s="3" t="s">
        <v>2345</v>
      </c>
      <c r="B900" s="8" t="s">
        <v>2028</v>
      </c>
      <c r="C900" s="14" t="s">
        <v>2470</v>
      </c>
      <c r="D900" s="226">
        <v>3000</v>
      </c>
      <c r="E900" s="226" t="s">
        <v>2336</v>
      </c>
      <c r="F900" s="7" t="s">
        <v>1121</v>
      </c>
      <c r="G900" s="8" t="s">
        <v>2028</v>
      </c>
      <c r="H900" s="16">
        <v>-32571.21</v>
      </c>
      <c r="I900" s="16">
        <v>-116916.43</v>
      </c>
      <c r="J900" s="16">
        <v>-21904.3</v>
      </c>
      <c r="O900" s="65" t="s">
        <v>427</v>
      </c>
      <c r="P900" s="65" t="s">
        <v>370</v>
      </c>
      <c r="Q900" s="3">
        <f>VLOOKUP(P900,Data!$D$2:$E$144,2,FALSE)</f>
        <v>30200000</v>
      </c>
    </row>
    <row r="901" spans="1:17" x14ac:dyDescent="0.2">
      <c r="B901" s="8" t="s">
        <v>2029</v>
      </c>
      <c r="D901" s="16"/>
      <c r="E901" s="56"/>
      <c r="F901" s="7" t="s">
        <v>1122</v>
      </c>
      <c r="G901" s="8" t="s">
        <v>2029</v>
      </c>
      <c r="H901" s="16">
        <v>-1021.92</v>
      </c>
      <c r="I901" s="16">
        <v>-1274.0999999999999</v>
      </c>
      <c r="J901" s="16">
        <v>-1077.5999999999999</v>
      </c>
      <c r="O901" s="65"/>
      <c r="P901" s="65"/>
      <c r="Q901" s="3" t="e">
        <f>VLOOKUP(P901,Data!$D$2:$E$144,2,FALSE)</f>
        <v>#N/A</v>
      </c>
    </row>
    <row r="902" spans="1:17" x14ac:dyDescent="0.2">
      <c r="B902" s="8" t="s">
        <v>2030</v>
      </c>
      <c r="D902" s="16"/>
      <c r="E902" s="56"/>
      <c r="F902" s="7" t="s">
        <v>1123</v>
      </c>
      <c r="G902" s="8" t="s">
        <v>2030</v>
      </c>
      <c r="H902" s="16">
        <v>-76.95</v>
      </c>
      <c r="I902" s="16">
        <v>0</v>
      </c>
      <c r="J902" s="16">
        <v>0</v>
      </c>
      <c r="O902" s="65"/>
      <c r="P902" s="65"/>
      <c r="Q902" s="3" t="e">
        <f>VLOOKUP(P902,Data!$D$2:$E$144,2,FALSE)</f>
        <v>#N/A</v>
      </c>
    </row>
    <row r="903" spans="1:17" x14ac:dyDescent="0.2">
      <c r="B903" s="8" t="s">
        <v>2031</v>
      </c>
      <c r="D903" s="16"/>
      <c r="E903" s="56"/>
      <c r="F903" s="7" t="s">
        <v>1124</v>
      </c>
      <c r="G903" s="8" t="s">
        <v>2031</v>
      </c>
      <c r="H903" s="16">
        <v>-550</v>
      </c>
      <c r="I903" s="16">
        <v>0</v>
      </c>
      <c r="J903" s="16">
        <v>0</v>
      </c>
      <c r="O903" s="65"/>
      <c r="P903" s="65"/>
      <c r="Q903" s="3" t="e">
        <f>VLOOKUP(P903,Data!$D$2:$E$144,2,FALSE)</f>
        <v>#N/A</v>
      </c>
    </row>
    <row r="904" spans="1:17" x14ac:dyDescent="0.2">
      <c r="B904" s="8" t="s">
        <v>2032</v>
      </c>
      <c r="D904" s="16"/>
      <c r="E904" s="56"/>
      <c r="F904" s="7" t="s">
        <v>1125</v>
      </c>
      <c r="G904" s="8" t="s">
        <v>2032</v>
      </c>
      <c r="H904" s="16">
        <v>-3788</v>
      </c>
      <c r="I904" s="16">
        <v>0</v>
      </c>
      <c r="J904" s="16">
        <v>0</v>
      </c>
      <c r="O904" s="65"/>
      <c r="P904" s="65"/>
      <c r="Q904" s="3" t="e">
        <f>VLOOKUP(P904,Data!$D$2:$E$144,2,FALSE)</f>
        <v>#N/A</v>
      </c>
    </row>
    <row r="905" spans="1:17" x14ac:dyDescent="0.2">
      <c r="B905" s="8" t="s">
        <v>2033</v>
      </c>
      <c r="D905" s="16"/>
      <c r="E905" s="56"/>
      <c r="F905" s="7" t="s">
        <v>1126</v>
      </c>
      <c r="G905" s="8" t="s">
        <v>2033</v>
      </c>
      <c r="H905" s="16">
        <v>-1890</v>
      </c>
      <c r="I905" s="16">
        <v>0</v>
      </c>
      <c r="J905" s="16">
        <v>0</v>
      </c>
      <c r="O905" s="65"/>
      <c r="P905" s="65"/>
      <c r="Q905" s="3" t="e">
        <f>VLOOKUP(P905,Data!$D$2:$E$144,2,FALSE)</f>
        <v>#N/A</v>
      </c>
    </row>
    <row r="906" spans="1:17" x14ac:dyDescent="0.2">
      <c r="B906" s="8" t="s">
        <v>2034</v>
      </c>
      <c r="D906" s="16"/>
      <c r="E906" s="56"/>
      <c r="F906" s="7" t="s">
        <v>1127</v>
      </c>
      <c r="G906" s="8" t="s">
        <v>2034</v>
      </c>
      <c r="H906" s="16">
        <v>-2400</v>
      </c>
      <c r="I906" s="16">
        <v>0</v>
      </c>
      <c r="J906" s="16">
        <v>-23400</v>
      </c>
      <c r="O906" s="65"/>
      <c r="P906" s="65"/>
      <c r="Q906" s="3" t="e">
        <f>VLOOKUP(P906,Data!$D$2:$E$144,2,FALSE)</f>
        <v>#N/A</v>
      </c>
    </row>
    <row r="907" spans="1:17" x14ac:dyDescent="0.2">
      <c r="B907" s="8" t="s">
        <v>2035</v>
      </c>
      <c r="D907" s="16"/>
      <c r="E907" s="56"/>
      <c r="F907" s="7" t="s">
        <v>1128</v>
      </c>
      <c r="G907" s="8" t="s">
        <v>2035</v>
      </c>
      <c r="H907" s="16">
        <v>-11754.99</v>
      </c>
      <c r="I907" s="16">
        <v>0</v>
      </c>
      <c r="J907" s="16">
        <v>0</v>
      </c>
      <c r="O907" s="65"/>
      <c r="P907" s="65"/>
      <c r="Q907" s="3" t="e">
        <f>VLOOKUP(P907,Data!$D$2:$E$144,2,FALSE)</f>
        <v>#N/A</v>
      </c>
    </row>
    <row r="908" spans="1:17" x14ac:dyDescent="0.2">
      <c r="A908" s="1339" t="s">
        <v>2832</v>
      </c>
      <c r="B908" s="1340" t="s">
        <v>2036</v>
      </c>
      <c r="C908" s="1339" t="s">
        <v>2916</v>
      </c>
      <c r="D908" s="1090">
        <v>670</v>
      </c>
      <c r="E908" s="1090" t="s">
        <v>2336</v>
      </c>
      <c r="F908" s="7" t="s">
        <v>1129</v>
      </c>
      <c r="G908" s="8" t="s">
        <v>2036</v>
      </c>
      <c r="H908" s="16">
        <v>-447</v>
      </c>
      <c r="I908" s="16">
        <v>-2031</v>
      </c>
      <c r="J908" s="16">
        <v>-725</v>
      </c>
      <c r="O908" s="65" t="s">
        <v>280</v>
      </c>
      <c r="P908" s="65" t="s">
        <v>352</v>
      </c>
      <c r="Q908" s="3">
        <f>VLOOKUP(P908,Data!$D$2:$E$144,2,FALSE)</f>
        <v>39130000</v>
      </c>
    </row>
    <row r="909" spans="1:17" ht="25.5" x14ac:dyDescent="0.2">
      <c r="A909" s="2279" t="s">
        <v>2832</v>
      </c>
      <c r="B909" s="2280" t="s">
        <v>2037</v>
      </c>
      <c r="C909" s="2279" t="s">
        <v>3223</v>
      </c>
      <c r="D909" s="1090">
        <v>325</v>
      </c>
      <c r="E909" s="1090" t="s">
        <v>2336</v>
      </c>
      <c r="F909" s="7" t="s">
        <v>1130</v>
      </c>
      <c r="G909" s="8" t="s">
        <v>2037</v>
      </c>
      <c r="H909" s="16">
        <v>-2400</v>
      </c>
      <c r="I909" s="16">
        <v>0</v>
      </c>
      <c r="J909" s="16">
        <v>-325</v>
      </c>
      <c r="O909" s="65" t="s">
        <v>287</v>
      </c>
      <c r="P909" s="65" t="s">
        <v>417</v>
      </c>
      <c r="Q909" s="3">
        <f>VLOOKUP(P909,Data!$D$2:$E$144,2,FALSE)</f>
        <v>43800000</v>
      </c>
    </row>
    <row r="910" spans="1:17" x14ac:dyDescent="0.2">
      <c r="A910" s="2192" t="s">
        <v>2835</v>
      </c>
      <c r="B910" s="2193" t="s">
        <v>2038</v>
      </c>
      <c r="C910" s="2192" t="s">
        <v>3197</v>
      </c>
      <c r="D910" s="1090">
        <v>84</v>
      </c>
      <c r="E910" s="1090" t="s">
        <v>2336</v>
      </c>
      <c r="F910" s="7" t="s">
        <v>1131</v>
      </c>
      <c r="G910" s="8" t="s">
        <v>2038</v>
      </c>
      <c r="H910" s="16">
        <v>-51.3</v>
      </c>
      <c r="I910" s="16">
        <v>-51.3</v>
      </c>
      <c r="J910" s="16">
        <v>-84</v>
      </c>
      <c r="O910" s="2183" t="s">
        <v>2503</v>
      </c>
      <c r="P910" s="2183" t="s">
        <v>395</v>
      </c>
      <c r="Q910" s="3">
        <f>VLOOKUP(P910,Data!$D$2:$E$144,2,FALSE)</f>
        <v>35110000</v>
      </c>
    </row>
    <row r="911" spans="1:17" x14ac:dyDescent="0.2">
      <c r="B911" s="8" t="s">
        <v>2039</v>
      </c>
      <c r="C911" s="14"/>
      <c r="D911" s="227"/>
      <c r="E911" s="227"/>
      <c r="F911" s="7" t="s">
        <v>623</v>
      </c>
      <c r="G911" s="8" t="s">
        <v>2039</v>
      </c>
      <c r="H911" s="16">
        <v>-135</v>
      </c>
      <c r="I911" s="16">
        <v>-1405.77</v>
      </c>
      <c r="J911" s="16">
        <v>-823</v>
      </c>
      <c r="O911" s="65"/>
      <c r="P911" s="65"/>
      <c r="Q911" s="3" t="e">
        <f>VLOOKUP(P911,Data!$D$2:$E$144,2,FALSE)</f>
        <v>#N/A</v>
      </c>
    </row>
    <row r="912" spans="1:17" x14ac:dyDescent="0.2">
      <c r="A912" s="1723" t="s">
        <v>2835</v>
      </c>
      <c r="B912" s="1724" t="s">
        <v>2040</v>
      </c>
      <c r="C912" s="1723" t="s">
        <v>3052</v>
      </c>
      <c r="D912" s="1090">
        <v>0</v>
      </c>
      <c r="E912" s="1090" t="s">
        <v>2331</v>
      </c>
      <c r="F912" s="7" t="s">
        <v>1132</v>
      </c>
      <c r="G912" s="8" t="s">
        <v>2040</v>
      </c>
      <c r="H912" s="16">
        <v>-238.24</v>
      </c>
      <c r="I912" s="16">
        <v>-102</v>
      </c>
      <c r="J912" s="16">
        <v>0</v>
      </c>
      <c r="O912" s="65"/>
      <c r="P912" s="65"/>
      <c r="Q912" s="3" t="e">
        <f>VLOOKUP(P912,Data!$D$2:$E$144,2,FALSE)</f>
        <v>#N/A</v>
      </c>
    </row>
    <row r="913" spans="1:17" x14ac:dyDescent="0.2">
      <c r="B913" s="8" t="s">
        <v>2041</v>
      </c>
      <c r="D913" s="16"/>
      <c r="E913" s="56"/>
      <c r="F913" s="7" t="s">
        <v>1133</v>
      </c>
      <c r="G913" s="8" t="s">
        <v>2041</v>
      </c>
      <c r="H913" s="16">
        <v>-1200</v>
      </c>
      <c r="I913" s="16">
        <v>-2300</v>
      </c>
      <c r="J913" s="16">
        <v>-13212</v>
      </c>
      <c r="O913" s="65"/>
      <c r="P913" s="65"/>
      <c r="Q913" s="3" t="e">
        <f>VLOOKUP(P913,Data!$D$2:$E$144,2,FALSE)</f>
        <v>#N/A</v>
      </c>
    </row>
    <row r="914" spans="1:17" x14ac:dyDescent="0.2">
      <c r="A914" s="911" t="s">
        <v>2372</v>
      </c>
      <c r="B914" s="913" t="s">
        <v>2042</v>
      </c>
      <c r="C914" s="911" t="s">
        <v>2758</v>
      </c>
      <c r="D914" s="912">
        <v>40865</v>
      </c>
      <c r="E914" s="912" t="s">
        <v>2336</v>
      </c>
      <c r="F914" s="7" t="s">
        <v>1134</v>
      </c>
      <c r="G914" s="8" t="s">
        <v>2042</v>
      </c>
      <c r="H914" s="16">
        <v>-14130</v>
      </c>
      <c r="I914" s="16">
        <v>-40997.5</v>
      </c>
      <c r="J914" s="16">
        <v>-40865.599999999999</v>
      </c>
      <c r="O914" s="65" t="s">
        <v>276</v>
      </c>
      <c r="P914" s="65" t="s">
        <v>309</v>
      </c>
      <c r="Q914" s="3">
        <f>VLOOKUP(P914,Data!$D$2:$E$144,2,FALSE)</f>
        <v>80500000</v>
      </c>
    </row>
    <row r="915" spans="1:17" x14ac:dyDescent="0.2">
      <c r="B915" s="8" t="s">
        <v>2043</v>
      </c>
      <c r="D915" s="16"/>
      <c r="E915" s="56"/>
      <c r="F915" s="7" t="s">
        <v>1135</v>
      </c>
      <c r="G915" s="8" t="s">
        <v>2043</v>
      </c>
      <c r="H915" s="16">
        <v>-3145</v>
      </c>
      <c r="I915" s="16">
        <v>0</v>
      </c>
      <c r="J915" s="16">
        <v>0</v>
      </c>
      <c r="O915" s="65"/>
      <c r="P915" s="65"/>
      <c r="Q915" s="3" t="e">
        <f>VLOOKUP(P915,Data!$D$2:$E$144,2,FALSE)</f>
        <v>#N/A</v>
      </c>
    </row>
    <row r="916" spans="1:17" x14ac:dyDescent="0.2">
      <c r="B916" s="8" t="s">
        <v>2044</v>
      </c>
      <c r="D916" s="16"/>
      <c r="E916" s="56"/>
      <c r="F916" s="7" t="s">
        <v>1136</v>
      </c>
      <c r="G916" s="8" t="s">
        <v>2044</v>
      </c>
      <c r="H916" s="16">
        <v>-1028</v>
      </c>
      <c r="I916" s="16">
        <v>-822</v>
      </c>
      <c r="J916" s="16">
        <v>-863.1</v>
      </c>
      <c r="O916" s="65"/>
      <c r="P916" s="65"/>
      <c r="Q916" s="3" t="e">
        <f>VLOOKUP(P916,Data!$D$2:$E$144,2,FALSE)</f>
        <v>#N/A</v>
      </c>
    </row>
    <row r="917" spans="1:17" x14ac:dyDescent="0.2">
      <c r="A917" s="915" t="s">
        <v>2372</v>
      </c>
      <c r="B917" s="917" t="s">
        <v>2045</v>
      </c>
      <c r="C917" s="915" t="s">
        <v>2759</v>
      </c>
      <c r="D917" s="916">
        <v>15961</v>
      </c>
      <c r="E917" s="916" t="s">
        <v>2336</v>
      </c>
      <c r="F917" s="7" t="s">
        <v>1137</v>
      </c>
      <c r="G917" s="8" t="s">
        <v>2045</v>
      </c>
      <c r="H917" s="16">
        <v>-12889</v>
      </c>
      <c r="I917" s="16">
        <v>-3079</v>
      </c>
      <c r="J917" s="16">
        <v>-15961</v>
      </c>
      <c r="O917" s="914" t="s">
        <v>276</v>
      </c>
      <c r="P917" s="914" t="s">
        <v>309</v>
      </c>
      <c r="Q917" s="3">
        <f>VLOOKUP(P917,Data!$D$2:$E$144,2,FALSE)</f>
        <v>80500000</v>
      </c>
    </row>
    <row r="918" spans="1:17" x14ac:dyDescent="0.2">
      <c r="A918" s="2102" t="s">
        <v>2835</v>
      </c>
      <c r="B918" s="2103" t="s">
        <v>2046</v>
      </c>
      <c r="C918" s="2102" t="s">
        <v>3171</v>
      </c>
      <c r="D918" s="1090">
        <v>0</v>
      </c>
      <c r="E918" s="1090" t="s">
        <v>2331</v>
      </c>
      <c r="F918" s="7" t="s">
        <v>1138</v>
      </c>
      <c r="G918" s="8" t="s">
        <v>2046</v>
      </c>
      <c r="H918" s="16">
        <v>-77.099999999999994</v>
      </c>
      <c r="I918" s="16">
        <v>0</v>
      </c>
      <c r="J918" s="16">
        <v>0</v>
      </c>
      <c r="O918" s="65"/>
      <c r="P918" s="65"/>
      <c r="Q918" s="3" t="e">
        <f>VLOOKUP(P918,Data!$D$2:$E$144,2,FALSE)</f>
        <v>#N/A</v>
      </c>
    </row>
    <row r="919" spans="1:17" x14ac:dyDescent="0.2">
      <c r="B919" s="8" t="s">
        <v>2047</v>
      </c>
      <c r="D919" s="16"/>
      <c r="E919" s="56"/>
      <c r="F919" s="7" t="s">
        <v>1139</v>
      </c>
      <c r="G919" s="8" t="s">
        <v>2047</v>
      </c>
      <c r="H919" s="16">
        <v>-420</v>
      </c>
      <c r="I919" s="16">
        <v>0</v>
      </c>
      <c r="J919" s="16">
        <v>0</v>
      </c>
      <c r="O919" s="65"/>
      <c r="P919" s="65"/>
      <c r="Q919" s="3" t="e">
        <f>VLOOKUP(P919,Data!$D$2:$E$144,2,FALSE)</f>
        <v>#N/A</v>
      </c>
    </row>
    <row r="920" spans="1:17" x14ac:dyDescent="0.2">
      <c r="B920" s="8" t="s">
        <v>2048</v>
      </c>
      <c r="D920" s="16"/>
      <c r="E920" s="56"/>
      <c r="F920" s="7" t="s">
        <v>1140</v>
      </c>
      <c r="G920" s="8" t="s">
        <v>2048</v>
      </c>
      <c r="H920" s="16">
        <v>-78.040000000000006</v>
      </c>
      <c r="I920" s="16">
        <v>-477.71</v>
      </c>
      <c r="J920" s="16">
        <v>-421.81</v>
      </c>
      <c r="O920" s="65"/>
      <c r="P920" s="65"/>
      <c r="Q920" s="3" t="e">
        <f>VLOOKUP(P920,Data!$D$2:$E$144,2,FALSE)</f>
        <v>#N/A</v>
      </c>
    </row>
    <row r="921" spans="1:17" x14ac:dyDescent="0.2">
      <c r="B921" s="8" t="s">
        <v>2049</v>
      </c>
      <c r="D921" s="16"/>
      <c r="E921" s="56"/>
      <c r="F921" s="7" t="s">
        <v>1141</v>
      </c>
      <c r="G921" s="8" t="s">
        <v>2049</v>
      </c>
      <c r="H921" s="16">
        <v>-695</v>
      </c>
      <c r="I921" s="16">
        <v>0</v>
      </c>
      <c r="J921" s="16">
        <v>0</v>
      </c>
      <c r="O921" s="65"/>
      <c r="P921" s="65"/>
      <c r="Q921" s="3" t="e">
        <f>VLOOKUP(P921,Data!$D$2:$E$144,2,FALSE)</f>
        <v>#N/A</v>
      </c>
    </row>
    <row r="922" spans="1:17" x14ac:dyDescent="0.2">
      <c r="A922" s="919" t="s">
        <v>2372</v>
      </c>
      <c r="B922" s="921" t="s">
        <v>2050</v>
      </c>
      <c r="C922" s="919" t="s">
        <v>2760</v>
      </c>
      <c r="D922" s="920">
        <v>0</v>
      </c>
      <c r="E922" s="920" t="s">
        <v>2331</v>
      </c>
      <c r="F922" s="7" t="s">
        <v>1142</v>
      </c>
      <c r="G922" s="8" t="s">
        <v>2050</v>
      </c>
      <c r="H922" s="16">
        <v>-1814</v>
      </c>
      <c r="I922" s="16">
        <v>-879</v>
      </c>
      <c r="J922" s="16">
        <v>0</v>
      </c>
      <c r="O922" s="918" t="s">
        <v>276</v>
      </c>
      <c r="P922" s="918" t="s">
        <v>309</v>
      </c>
      <c r="Q922" s="3">
        <f>VLOOKUP(P922,Data!$D$2:$E$144,2,FALSE)</f>
        <v>80500000</v>
      </c>
    </row>
    <row r="923" spans="1:17" x14ac:dyDescent="0.2">
      <c r="A923" s="919" t="s">
        <v>2372</v>
      </c>
      <c r="B923" s="921" t="s">
        <v>2051</v>
      </c>
      <c r="C923" s="919" t="s">
        <v>2761</v>
      </c>
      <c r="D923" s="920">
        <v>0</v>
      </c>
      <c r="E923" s="920" t="s">
        <v>2331</v>
      </c>
      <c r="F923" s="7" t="s">
        <v>1143</v>
      </c>
      <c r="G923" s="8" t="s">
        <v>2051</v>
      </c>
      <c r="H923" s="16">
        <v>0</v>
      </c>
      <c r="I923" s="16">
        <v>-2100</v>
      </c>
      <c r="J923" s="16">
        <v>0</v>
      </c>
      <c r="O923" s="65" t="s">
        <v>280</v>
      </c>
      <c r="P923" s="65" t="s">
        <v>352</v>
      </c>
      <c r="Q923" s="3">
        <f>VLOOKUP(P923,Data!$D$2:$E$144,2,FALSE)</f>
        <v>39130000</v>
      </c>
    </row>
    <row r="924" spans="1:17" x14ac:dyDescent="0.2">
      <c r="B924" s="8" t="s">
        <v>2052</v>
      </c>
      <c r="D924" s="16"/>
      <c r="E924" s="56"/>
      <c r="F924" s="7" t="s">
        <v>1144</v>
      </c>
      <c r="G924" s="8" t="s">
        <v>2052</v>
      </c>
      <c r="H924" s="16">
        <v>-603</v>
      </c>
      <c r="I924" s="16">
        <v>-434.4</v>
      </c>
      <c r="J924" s="16">
        <v>0</v>
      </c>
      <c r="O924" s="65"/>
      <c r="P924" s="65"/>
      <c r="Q924" s="3" t="e">
        <f>VLOOKUP(P924,Data!$D$2:$E$144,2,FALSE)</f>
        <v>#N/A</v>
      </c>
    </row>
    <row r="925" spans="1:17" x14ac:dyDescent="0.2">
      <c r="A925" s="1302" t="s">
        <v>2835</v>
      </c>
      <c r="B925" s="1303" t="s">
        <v>2053</v>
      </c>
      <c r="C925" s="1302" t="s">
        <v>179</v>
      </c>
      <c r="D925" s="1090">
        <v>0</v>
      </c>
      <c r="E925" s="1090" t="s">
        <v>2337</v>
      </c>
      <c r="F925" s="7" t="s">
        <v>1145</v>
      </c>
      <c r="G925" s="8" t="s">
        <v>2053</v>
      </c>
      <c r="H925" s="16">
        <v>-790</v>
      </c>
      <c r="I925" s="16">
        <v>-69.7</v>
      </c>
      <c r="J925" s="16">
        <v>0</v>
      </c>
      <c r="O925" s="65" t="s">
        <v>2503</v>
      </c>
      <c r="P925" s="65" t="s">
        <v>395</v>
      </c>
      <c r="Q925" s="3">
        <f>VLOOKUP(P925,Data!$D$2:$E$144,2,FALSE)</f>
        <v>35110000</v>
      </c>
    </row>
    <row r="926" spans="1:17" x14ac:dyDescent="0.2">
      <c r="B926" s="8" t="s">
        <v>2054</v>
      </c>
      <c r="D926" s="16"/>
      <c r="E926" s="56"/>
      <c r="F926" s="7" t="s">
        <v>1146</v>
      </c>
      <c r="G926" s="8" t="s">
        <v>2054</v>
      </c>
      <c r="H926" s="16">
        <v>-214.1</v>
      </c>
      <c r="I926" s="16">
        <v>0</v>
      </c>
      <c r="J926" s="16">
        <v>0</v>
      </c>
      <c r="O926" s="65"/>
      <c r="P926" s="65"/>
      <c r="Q926" s="3" t="e">
        <f>VLOOKUP(P926,Data!$D$2:$E$144,2,FALSE)</f>
        <v>#N/A</v>
      </c>
    </row>
    <row r="927" spans="1:17" x14ac:dyDescent="0.2">
      <c r="B927" s="8" t="s">
        <v>2055</v>
      </c>
      <c r="D927" s="16"/>
      <c r="E927" s="56"/>
      <c r="F927" s="7" t="s">
        <v>1147</v>
      </c>
      <c r="G927" s="8" t="s">
        <v>2055</v>
      </c>
      <c r="H927" s="16">
        <v>-3395</v>
      </c>
      <c r="I927" s="16">
        <v>0</v>
      </c>
      <c r="J927" s="16">
        <v>-2540</v>
      </c>
      <c r="O927" s="65"/>
      <c r="P927" s="65"/>
      <c r="Q927" s="3" t="e">
        <f>VLOOKUP(P927,Data!$D$2:$E$144,2,FALSE)</f>
        <v>#N/A</v>
      </c>
    </row>
    <row r="928" spans="1:17" x14ac:dyDescent="0.2">
      <c r="B928" s="8" t="s">
        <v>2056</v>
      </c>
      <c r="D928" s="16"/>
      <c r="E928" s="56"/>
      <c r="F928" s="7" t="s">
        <v>1148</v>
      </c>
      <c r="G928" s="8" t="s">
        <v>2056</v>
      </c>
      <c r="H928" s="16">
        <v>0</v>
      </c>
      <c r="I928" s="16">
        <v>-4958.33</v>
      </c>
      <c r="J928" s="16">
        <v>0</v>
      </c>
      <c r="O928" s="65"/>
      <c r="P928" s="65"/>
      <c r="Q928" s="3" t="e">
        <f>VLOOKUP(P928,Data!$D$2:$E$144,2,FALSE)</f>
        <v>#N/A</v>
      </c>
    </row>
    <row r="929" spans="1:25" x14ac:dyDescent="0.2">
      <c r="A929" s="1259" t="s">
        <v>2835</v>
      </c>
      <c r="B929" s="1260" t="s">
        <v>2057</v>
      </c>
      <c r="C929" s="1259" t="s">
        <v>2895</v>
      </c>
      <c r="D929" s="1090">
        <v>2448</v>
      </c>
      <c r="E929" s="1090" t="s">
        <v>2336</v>
      </c>
      <c r="F929" s="7" t="s">
        <v>1149</v>
      </c>
      <c r="G929" s="8" t="s">
        <v>2057</v>
      </c>
      <c r="H929" s="16">
        <v>-5203</v>
      </c>
      <c r="I929" s="16">
        <v>-2666</v>
      </c>
      <c r="J929" s="16">
        <v>-2718.4</v>
      </c>
      <c r="O929" s="65" t="s">
        <v>2379</v>
      </c>
      <c r="P929" s="65" t="s">
        <v>339</v>
      </c>
      <c r="Q929" s="3">
        <f>VLOOKUP(P929,Data!$D$2:$E$144,2,FALSE)</f>
        <v>18800000</v>
      </c>
    </row>
    <row r="930" spans="1:25" x14ac:dyDescent="0.2">
      <c r="A930" s="1562" t="s">
        <v>2835</v>
      </c>
      <c r="B930" s="1563" t="s">
        <v>2058</v>
      </c>
      <c r="C930" s="1562" t="s">
        <v>2989</v>
      </c>
      <c r="D930" s="1090">
        <v>12</v>
      </c>
      <c r="E930" s="1090" t="s">
        <v>2337</v>
      </c>
      <c r="F930" s="7" t="s">
        <v>1150</v>
      </c>
      <c r="G930" s="8" t="s">
        <v>2058</v>
      </c>
      <c r="H930" s="16">
        <v>-370.53</v>
      </c>
      <c r="I930" s="16">
        <v>-1210.5999999999999</v>
      </c>
      <c r="J930" s="16">
        <v>-12.45</v>
      </c>
      <c r="O930" s="65" t="s">
        <v>2503</v>
      </c>
      <c r="P930" s="65" t="s">
        <v>395</v>
      </c>
      <c r="Q930" s="3">
        <f>VLOOKUP(P930,Data!$D$2:$E$144,2,FALSE)</f>
        <v>35110000</v>
      </c>
    </row>
    <row r="931" spans="1:25" x14ac:dyDescent="0.2">
      <c r="A931" s="2149" t="s">
        <v>2835</v>
      </c>
      <c r="B931" s="2150" t="s">
        <v>2059</v>
      </c>
      <c r="C931" s="2149" t="s">
        <v>3050</v>
      </c>
      <c r="D931" s="1090">
        <v>190</v>
      </c>
      <c r="E931" s="1090" t="s">
        <v>2336</v>
      </c>
      <c r="F931" s="7" t="s">
        <v>1151</v>
      </c>
      <c r="G931" s="8" t="s">
        <v>2059</v>
      </c>
      <c r="H931" s="16">
        <v>-184</v>
      </c>
      <c r="I931" s="16">
        <v>-28</v>
      </c>
      <c r="J931" s="16">
        <v>-190</v>
      </c>
      <c r="O931" s="65" t="s">
        <v>2379</v>
      </c>
      <c r="P931" s="65" t="s">
        <v>345</v>
      </c>
      <c r="Q931" s="3">
        <f>VLOOKUP(P931,Data!$D$2:$E$144,2,FALSE)</f>
        <v>98393000</v>
      </c>
    </row>
    <row r="932" spans="1:25" x14ac:dyDescent="0.2">
      <c r="B932" s="8" t="s">
        <v>2060</v>
      </c>
      <c r="D932" s="16"/>
      <c r="E932" s="56"/>
      <c r="F932" s="7" t="s">
        <v>1152</v>
      </c>
      <c r="G932" s="8" t="s">
        <v>2060</v>
      </c>
      <c r="H932" s="16">
        <v>-450</v>
      </c>
      <c r="I932" s="16">
        <v>0</v>
      </c>
      <c r="J932" s="16">
        <v>0</v>
      </c>
      <c r="O932" s="65"/>
      <c r="P932" s="65"/>
      <c r="Q932" s="3" t="e">
        <f>VLOOKUP(P932,Data!$D$2:$E$144,2,FALSE)</f>
        <v>#N/A</v>
      </c>
    </row>
    <row r="933" spans="1:25" x14ac:dyDescent="0.2">
      <c r="B933" s="8" t="s">
        <v>2061</v>
      </c>
      <c r="D933" s="16"/>
      <c r="E933" s="56"/>
      <c r="F933" s="7" t="s">
        <v>1153</v>
      </c>
      <c r="G933" s="8" t="s">
        <v>2061</v>
      </c>
      <c r="H933" s="16">
        <v>-1283</v>
      </c>
      <c r="I933" s="16">
        <v>-250</v>
      </c>
      <c r="J933" s="16">
        <v>0</v>
      </c>
      <c r="O933" s="65"/>
      <c r="P933" s="65"/>
      <c r="Q933" s="3" t="e">
        <f>VLOOKUP(P933,Data!$D$2:$E$144,2,FALSE)</f>
        <v>#N/A</v>
      </c>
    </row>
    <row r="934" spans="1:25" x14ac:dyDescent="0.2">
      <c r="B934" s="8" t="s">
        <v>2062</v>
      </c>
      <c r="D934" s="16"/>
      <c r="E934" s="56"/>
      <c r="F934" s="7" t="s">
        <v>1154</v>
      </c>
      <c r="G934" s="8" t="s">
        <v>2062</v>
      </c>
      <c r="H934" s="16">
        <v>-215</v>
      </c>
      <c r="I934" s="16">
        <v>-1275</v>
      </c>
      <c r="J934" s="16">
        <v>0</v>
      </c>
      <c r="O934" s="65"/>
      <c r="P934" s="65"/>
      <c r="Q934" s="3" t="e">
        <f>VLOOKUP(P934,Data!$D$2:$E$144,2,FALSE)</f>
        <v>#N/A</v>
      </c>
    </row>
    <row r="935" spans="1:25" x14ac:dyDescent="0.2">
      <c r="B935" s="8" t="s">
        <v>2063</v>
      </c>
      <c r="D935" s="16"/>
      <c r="E935" s="56"/>
      <c r="F935" s="7" t="s">
        <v>1155</v>
      </c>
      <c r="G935" s="8" t="s">
        <v>2063</v>
      </c>
      <c r="H935" s="16">
        <v>-327.75</v>
      </c>
      <c r="I935" s="16">
        <v>0</v>
      </c>
      <c r="J935" s="16">
        <v>0</v>
      </c>
      <c r="O935" s="65"/>
      <c r="P935" s="65"/>
      <c r="Q935" s="3" t="e">
        <f>VLOOKUP(P935,Data!$D$2:$E$144,2,FALSE)</f>
        <v>#N/A</v>
      </c>
    </row>
    <row r="936" spans="1:25" x14ac:dyDescent="0.2">
      <c r="B936" s="8" t="s">
        <v>2064</v>
      </c>
      <c r="D936" s="16"/>
      <c r="E936" s="56"/>
      <c r="F936" s="7" t="s">
        <v>1156</v>
      </c>
      <c r="G936" s="8" t="s">
        <v>2064</v>
      </c>
      <c r="H936" s="16">
        <v>-356.7</v>
      </c>
      <c r="I936" s="16">
        <v>0</v>
      </c>
      <c r="J936" s="16">
        <v>0</v>
      </c>
      <c r="O936" s="65"/>
      <c r="P936" s="65"/>
      <c r="Q936" s="3" t="e">
        <f>VLOOKUP(P936,Data!$D$2:$E$144,2,FALSE)</f>
        <v>#N/A</v>
      </c>
    </row>
    <row r="937" spans="1:25" s="1511" customFormat="1" x14ac:dyDescent="0.2">
      <c r="B937" s="1510"/>
      <c r="D937" s="1514">
        <f>SUM(D938:D939)</f>
        <v>7798</v>
      </c>
      <c r="E937" s="1514"/>
      <c r="F937" s="1509" t="s">
        <v>1157</v>
      </c>
      <c r="G937" s="1510" t="s">
        <v>2065</v>
      </c>
      <c r="H937" s="1514">
        <v>0</v>
      </c>
      <c r="I937" s="1514">
        <v>-5668.2</v>
      </c>
      <c r="J937" s="1514">
        <v>-7612.5</v>
      </c>
      <c r="Q937" s="1511" t="e">
        <f>VLOOKUP(P937,Data!$D$2:$E$144,2,FALSE)</f>
        <v>#N/A</v>
      </c>
      <c r="Y937" s="1513"/>
    </row>
    <row r="938" spans="1:25" s="1506" customFormat="1" x14ac:dyDescent="0.2">
      <c r="A938" s="1515" t="s">
        <v>2835</v>
      </c>
      <c r="B938" s="1432" t="s">
        <v>2972</v>
      </c>
      <c r="C938" s="1515" t="s">
        <v>2971</v>
      </c>
      <c r="D938" s="1090">
        <v>6798</v>
      </c>
      <c r="E938" s="1090" t="s">
        <v>2336</v>
      </c>
      <c r="F938" s="1507" t="s">
        <v>1157</v>
      </c>
      <c r="G938" s="1508" t="s">
        <v>2065</v>
      </c>
      <c r="H938" s="1090"/>
      <c r="I938" s="1090"/>
      <c r="J938" s="1090"/>
      <c r="O938" s="1506" t="s">
        <v>2503</v>
      </c>
      <c r="P938" s="1506" t="s">
        <v>395</v>
      </c>
      <c r="Q938" s="1506">
        <f>VLOOKUP(P938,Data!$D$2:$E$144,2,FALSE)</f>
        <v>35110000</v>
      </c>
      <c r="Y938" s="1512"/>
    </row>
    <row r="939" spans="1:25" x14ac:dyDescent="0.2">
      <c r="A939" s="1517" t="s">
        <v>2832</v>
      </c>
      <c r="B939" s="1432" t="s">
        <v>2973</v>
      </c>
      <c r="C939" s="1517" t="s">
        <v>2971</v>
      </c>
      <c r="D939" s="1090">
        <v>1000</v>
      </c>
      <c r="E939" s="1090" t="s">
        <v>2336</v>
      </c>
      <c r="F939" s="7" t="s">
        <v>1157</v>
      </c>
      <c r="G939" s="8" t="s">
        <v>2065</v>
      </c>
      <c r="H939" s="1090"/>
      <c r="I939" s="1090"/>
      <c r="J939" s="1090"/>
      <c r="O939" s="1516" t="s">
        <v>2503</v>
      </c>
      <c r="P939" s="1516" t="s">
        <v>395</v>
      </c>
      <c r="Q939" s="3">
        <f>VLOOKUP(P939,Data!$D$2:$E$144,2,FALSE)</f>
        <v>35110000</v>
      </c>
    </row>
    <row r="940" spans="1:25" x14ac:dyDescent="0.2">
      <c r="A940" s="2208" t="s">
        <v>2835</v>
      </c>
      <c r="B940" s="2209" t="s">
        <v>2066</v>
      </c>
      <c r="C940" s="14" t="s">
        <v>3205</v>
      </c>
      <c r="D940" s="1090">
        <v>2388</v>
      </c>
      <c r="E940" s="1090" t="s">
        <v>2336</v>
      </c>
      <c r="F940" s="7" t="s">
        <v>1158</v>
      </c>
      <c r="G940" s="8" t="s">
        <v>2066</v>
      </c>
      <c r="H940" s="16">
        <v>0</v>
      </c>
      <c r="I940" s="16">
        <v>-9650</v>
      </c>
      <c r="J940" s="16">
        <v>-16068.65</v>
      </c>
      <c r="O940" s="2207" t="s">
        <v>2503</v>
      </c>
      <c r="P940" s="2207" t="s">
        <v>395</v>
      </c>
      <c r="Q940" s="3">
        <f>VLOOKUP(P940,Data!$D$2:$E$144,2,FALSE)</f>
        <v>35110000</v>
      </c>
    </row>
    <row r="941" spans="1:25" x14ac:dyDescent="0.2">
      <c r="A941" s="923" t="s">
        <v>2372</v>
      </c>
      <c r="B941" s="925" t="s">
        <v>2067</v>
      </c>
      <c r="C941" s="923" t="s">
        <v>2762</v>
      </c>
      <c r="D941" s="924">
        <v>0</v>
      </c>
      <c r="E941" s="924" t="s">
        <v>2337</v>
      </c>
      <c r="F941" s="7" t="s">
        <v>1159</v>
      </c>
      <c r="G941" s="8" t="s">
        <v>2067</v>
      </c>
      <c r="H941" s="16">
        <v>-1000</v>
      </c>
      <c r="I941" s="16">
        <v>-1000</v>
      </c>
      <c r="J941" s="16">
        <v>0</v>
      </c>
      <c r="O941" s="922" t="s">
        <v>276</v>
      </c>
      <c r="P941" s="922" t="s">
        <v>309</v>
      </c>
      <c r="Q941" s="3">
        <f>VLOOKUP(P941,Data!$D$2:$E$144,2,FALSE)</f>
        <v>80500000</v>
      </c>
    </row>
    <row r="942" spans="1:25" ht="25.5" x14ac:dyDescent="0.2">
      <c r="A942" s="923" t="s">
        <v>2372</v>
      </c>
      <c r="B942" s="925" t="s">
        <v>2068</v>
      </c>
      <c r="C942" s="923" t="s">
        <v>2763</v>
      </c>
      <c r="D942" s="924">
        <v>0</v>
      </c>
      <c r="E942" s="924" t="s">
        <v>2337</v>
      </c>
      <c r="F942" s="7" t="s">
        <v>1160</v>
      </c>
      <c r="G942" s="8" t="s">
        <v>2068</v>
      </c>
      <c r="H942" s="16">
        <v>-1615.8</v>
      </c>
      <c r="I942" s="16">
        <v>0</v>
      </c>
      <c r="J942" s="16">
        <v>0</v>
      </c>
      <c r="O942" s="922" t="s">
        <v>276</v>
      </c>
      <c r="P942" s="922" t="s">
        <v>309</v>
      </c>
      <c r="Q942" s="3">
        <f>VLOOKUP(P942,Data!$D$2:$E$144,2,FALSE)</f>
        <v>80500000</v>
      </c>
    </row>
    <row r="943" spans="1:25" x14ac:dyDescent="0.2">
      <c r="B943" s="8" t="s">
        <v>2069</v>
      </c>
      <c r="D943" s="16"/>
      <c r="E943" s="56"/>
      <c r="F943" s="7" t="s">
        <v>1161</v>
      </c>
      <c r="G943" s="8" t="s">
        <v>2069</v>
      </c>
      <c r="H943" s="16">
        <v>-149.15</v>
      </c>
      <c r="I943" s="16">
        <v>0</v>
      </c>
      <c r="J943" s="16">
        <v>0</v>
      </c>
      <c r="O943" s="65"/>
      <c r="P943" s="65"/>
      <c r="Q943" s="3" t="e">
        <f>VLOOKUP(P943,Data!$D$2:$E$144,2,FALSE)</f>
        <v>#N/A</v>
      </c>
    </row>
    <row r="944" spans="1:25" x14ac:dyDescent="0.2">
      <c r="B944" s="8" t="s">
        <v>2070</v>
      </c>
      <c r="D944" s="16"/>
      <c r="E944" s="56"/>
      <c r="F944" s="7" t="s">
        <v>1162</v>
      </c>
      <c r="G944" s="8" t="s">
        <v>2070</v>
      </c>
      <c r="H944" s="16">
        <v>0</v>
      </c>
      <c r="I944" s="16">
        <v>-5360</v>
      </c>
      <c r="J944" s="16">
        <v>0</v>
      </c>
      <c r="O944" s="65"/>
      <c r="P944" s="65"/>
      <c r="Q944" s="3" t="e">
        <f>VLOOKUP(P944,Data!$D$2:$E$144,2,FALSE)</f>
        <v>#N/A</v>
      </c>
    </row>
    <row r="945" spans="1:25" x14ac:dyDescent="0.2">
      <c r="B945" s="8" t="s">
        <v>2071</v>
      </c>
      <c r="D945" s="16"/>
      <c r="E945" s="56"/>
      <c r="F945" s="7" t="s">
        <v>1163</v>
      </c>
      <c r="G945" s="8" t="s">
        <v>2071</v>
      </c>
      <c r="H945" s="16">
        <v>0</v>
      </c>
      <c r="I945" s="16">
        <v>-3065421.23</v>
      </c>
      <c r="J945" s="16">
        <v>-635894.96</v>
      </c>
      <c r="O945" s="65"/>
      <c r="P945" s="65"/>
      <c r="Q945" s="3" t="e">
        <f>VLOOKUP(P945,Data!$D$2:$E$144,2,FALSE)</f>
        <v>#N/A</v>
      </c>
    </row>
    <row r="946" spans="1:25" x14ac:dyDescent="0.2">
      <c r="B946" s="8" t="s">
        <v>2072</v>
      </c>
      <c r="D946" s="16"/>
      <c r="E946" s="56"/>
      <c r="F946" s="7" t="s">
        <v>1164</v>
      </c>
      <c r="G946" s="8" t="s">
        <v>2072</v>
      </c>
      <c r="H946" s="16">
        <v>0</v>
      </c>
      <c r="I946" s="16">
        <v>-941.4</v>
      </c>
      <c r="J946" s="16">
        <v>-1614.06</v>
      </c>
      <c r="O946" s="65"/>
      <c r="P946" s="65"/>
      <c r="Q946" s="3" t="e">
        <f>VLOOKUP(P946,Data!$D$2:$E$144,2,FALSE)</f>
        <v>#N/A</v>
      </c>
    </row>
    <row r="947" spans="1:25" ht="25.5" x14ac:dyDescent="0.2">
      <c r="A947" s="1988" t="s">
        <v>2835</v>
      </c>
      <c r="B947" s="1989" t="s">
        <v>2073</v>
      </c>
      <c r="C947" s="1988" t="s">
        <v>3136</v>
      </c>
      <c r="D947" s="1090">
        <v>1047</v>
      </c>
      <c r="E947" s="1090" t="s">
        <v>2336</v>
      </c>
      <c r="F947" s="7" t="s">
        <v>1165</v>
      </c>
      <c r="G947" s="8" t="s">
        <v>2073</v>
      </c>
      <c r="H947" s="16">
        <v>0</v>
      </c>
      <c r="I947" s="16">
        <v>-4456.21</v>
      </c>
      <c r="J947" s="16">
        <v>-4667.7700000000004</v>
      </c>
      <c r="O947" s="65" t="s">
        <v>2588</v>
      </c>
      <c r="P947" s="65" t="s">
        <v>360</v>
      </c>
      <c r="Q947" s="3">
        <f>VLOOKUP(P947,Data!$D$2:$E$144,2,FALSE)</f>
        <v>32320000</v>
      </c>
    </row>
    <row r="948" spans="1:25" x14ac:dyDescent="0.2">
      <c r="B948" s="8" t="s">
        <v>2074</v>
      </c>
      <c r="D948" s="16"/>
      <c r="E948" s="56"/>
      <c r="F948" s="7" t="s">
        <v>1166</v>
      </c>
      <c r="G948" s="8" t="s">
        <v>2074</v>
      </c>
      <c r="H948" s="16">
        <v>0</v>
      </c>
      <c r="I948" s="16">
        <v>-1025</v>
      </c>
      <c r="J948" s="16">
        <v>-970</v>
      </c>
      <c r="O948" s="65"/>
      <c r="P948" s="65"/>
      <c r="Q948" s="3" t="e">
        <f>VLOOKUP(P948,Data!$D$2:$E$144,2,FALSE)</f>
        <v>#N/A</v>
      </c>
    </row>
    <row r="949" spans="1:25" ht="25.5" x14ac:dyDescent="0.2">
      <c r="A949" s="289" t="s">
        <v>2524</v>
      </c>
      <c r="B949" s="291" t="s">
        <v>2075</v>
      </c>
      <c r="C949" s="289" t="s">
        <v>2531</v>
      </c>
      <c r="D949" s="290">
        <v>80</v>
      </c>
      <c r="E949" s="290" t="s">
        <v>2336</v>
      </c>
      <c r="F949" s="7" t="s">
        <v>1167</v>
      </c>
      <c r="G949" s="8" t="s">
        <v>2075</v>
      </c>
      <c r="H949" s="16">
        <v>-70</v>
      </c>
      <c r="I949" s="16">
        <v>-70</v>
      </c>
      <c r="J949" s="16">
        <v>-80</v>
      </c>
      <c r="O949" s="65" t="s">
        <v>427</v>
      </c>
      <c r="P949" s="65" t="s">
        <v>381</v>
      </c>
      <c r="Q949" s="3">
        <f>VLOOKUP(P949,Data!$D$2:$E$144,2,FALSE)</f>
        <v>48900000</v>
      </c>
    </row>
    <row r="950" spans="1:25" x14ac:dyDescent="0.2">
      <c r="A950" s="1621" t="s">
        <v>2835</v>
      </c>
      <c r="B950" s="1622" t="s">
        <v>2076</v>
      </c>
      <c r="C950" s="1621" t="s">
        <v>3015</v>
      </c>
      <c r="D950" s="1090">
        <v>0</v>
      </c>
      <c r="E950" s="1090" t="s">
        <v>2331</v>
      </c>
      <c r="F950" s="7" t="s">
        <v>1168</v>
      </c>
      <c r="G950" s="8" t="s">
        <v>2076</v>
      </c>
      <c r="H950" s="16">
        <v>0</v>
      </c>
      <c r="I950" s="16">
        <v>-66.25</v>
      </c>
      <c r="J950" s="16">
        <v>0</v>
      </c>
      <c r="O950" s="65"/>
      <c r="P950" s="65"/>
      <c r="Q950" s="3" t="e">
        <f>VLOOKUP(P950,Data!$D$2:$E$144,2,FALSE)</f>
        <v>#N/A</v>
      </c>
    </row>
    <row r="951" spans="1:25" ht="25.5" x14ac:dyDescent="0.2">
      <c r="A951" s="1094" t="s">
        <v>2485</v>
      </c>
      <c r="B951" s="1092" t="s">
        <v>2077</v>
      </c>
      <c r="C951" s="1094" t="s">
        <v>2647</v>
      </c>
      <c r="D951" s="1090"/>
      <c r="E951" s="1090" t="s">
        <v>2336</v>
      </c>
      <c r="F951" s="7" t="s">
        <v>1169</v>
      </c>
      <c r="G951" s="8" t="s">
        <v>2077</v>
      </c>
      <c r="H951" s="16">
        <v>0</v>
      </c>
      <c r="I951" s="16">
        <v>-751.88</v>
      </c>
      <c r="J951" s="16">
        <v>0</v>
      </c>
      <c r="O951" s="65" t="s">
        <v>2379</v>
      </c>
      <c r="P951" s="65" t="s">
        <v>343</v>
      </c>
      <c r="Q951" s="3">
        <f>VLOOKUP(P951,Data!$D$2:$E$144,2,FALSE)</f>
        <v>18100000</v>
      </c>
    </row>
    <row r="952" spans="1:25" ht="25.5" x14ac:dyDescent="0.2">
      <c r="A952" s="487" t="s">
        <v>2564</v>
      </c>
      <c r="B952" s="489" t="s">
        <v>2078</v>
      </c>
      <c r="C952" s="487" t="s">
        <v>2589</v>
      </c>
      <c r="D952" s="488">
        <v>0</v>
      </c>
      <c r="E952" s="488" t="s">
        <v>2331</v>
      </c>
      <c r="F952" s="7" t="s">
        <v>1170</v>
      </c>
      <c r="G952" s="8" t="s">
        <v>2078</v>
      </c>
      <c r="H952" s="16">
        <v>0</v>
      </c>
      <c r="I952" s="16">
        <v>-475</v>
      </c>
      <c r="J952" s="16">
        <v>0</v>
      </c>
      <c r="O952" s="65" t="s">
        <v>2588</v>
      </c>
      <c r="P952" s="65" t="s">
        <v>357</v>
      </c>
      <c r="Q952" s="3">
        <f>VLOOKUP(P952,Data!$D$2:$E$144,2,FALSE)</f>
        <v>79961000</v>
      </c>
    </row>
    <row r="953" spans="1:25" s="2159" customFormat="1" x14ac:dyDescent="0.2">
      <c r="B953" s="2158"/>
      <c r="C953" s="68"/>
      <c r="D953" s="2162">
        <f>SUM(D954:D956)</f>
        <v>47450</v>
      </c>
      <c r="E953" s="2162"/>
      <c r="F953" s="2157" t="s">
        <v>1171</v>
      </c>
      <c r="G953" s="2158" t="s">
        <v>2079</v>
      </c>
      <c r="H953" s="2162">
        <v>0</v>
      </c>
      <c r="I953" s="2162">
        <v>-29701.200000000001</v>
      </c>
      <c r="J953" s="2162">
        <v>-47449.48</v>
      </c>
      <c r="Q953" s="2159" t="e">
        <f>VLOOKUP(P953,Data!$D$2:$E$144,2,FALSE)</f>
        <v>#N/A</v>
      </c>
      <c r="Y953" s="2161"/>
    </row>
    <row r="954" spans="1:25" s="2154" customFormat="1" x14ac:dyDescent="0.2">
      <c r="A954" s="2163" t="s">
        <v>2372</v>
      </c>
      <c r="B954" s="1432" t="s">
        <v>3190</v>
      </c>
      <c r="C954" s="14" t="s">
        <v>2764</v>
      </c>
      <c r="D954" s="1090">
        <v>1200</v>
      </c>
      <c r="E954" s="1090" t="s">
        <v>2336</v>
      </c>
      <c r="F954" s="2155" t="s">
        <v>1171</v>
      </c>
      <c r="G954" s="2156" t="s">
        <v>2079</v>
      </c>
      <c r="H954" s="1090"/>
      <c r="I954" s="1090"/>
      <c r="J954" s="1090"/>
      <c r="O954" s="2154" t="s">
        <v>276</v>
      </c>
      <c r="P954" s="2154" t="s">
        <v>309</v>
      </c>
      <c r="Q954" s="2154">
        <f>VLOOKUP(P954,Data!$D$2:$E$144,2,FALSE)</f>
        <v>80500000</v>
      </c>
      <c r="Y954" s="2160"/>
    </row>
    <row r="955" spans="1:25" s="2165" customFormat="1" ht="25.5" x14ac:dyDescent="0.2">
      <c r="A955" s="2169" t="s">
        <v>2832</v>
      </c>
      <c r="B955" s="1432" t="s">
        <v>3191</v>
      </c>
      <c r="C955" s="14" t="s">
        <v>3189</v>
      </c>
      <c r="D955" s="1090">
        <v>40890</v>
      </c>
      <c r="E955" s="1090" t="s">
        <v>2336</v>
      </c>
      <c r="F955" s="2166" t="s">
        <v>1171</v>
      </c>
      <c r="G955" s="2167" t="s">
        <v>2079</v>
      </c>
      <c r="H955" s="1090"/>
      <c r="I955" s="1090"/>
      <c r="J955" s="1090"/>
      <c r="O955" s="2170" t="s">
        <v>287</v>
      </c>
      <c r="P955" s="2170" t="s">
        <v>412</v>
      </c>
      <c r="Q955" s="2165">
        <f>VLOOKUP(P955,Data!$D$2:$E$144,2,FALSE)</f>
        <v>34300000</v>
      </c>
      <c r="Y955" s="2168"/>
    </row>
    <row r="956" spans="1:25" ht="25.5" x14ac:dyDescent="0.2">
      <c r="A956" s="2172" t="s">
        <v>2835</v>
      </c>
      <c r="B956" s="1432" t="s">
        <v>3192</v>
      </c>
      <c r="C956" s="14" t="s">
        <v>3189</v>
      </c>
      <c r="D956" s="1090">
        <v>5360</v>
      </c>
      <c r="E956" s="1090" t="s">
        <v>2336</v>
      </c>
      <c r="F956" s="7" t="s">
        <v>1171</v>
      </c>
      <c r="G956" s="8" t="s">
        <v>2079</v>
      </c>
      <c r="H956" s="1090"/>
      <c r="I956" s="1090"/>
      <c r="J956" s="1090"/>
      <c r="O956" s="2170" t="s">
        <v>287</v>
      </c>
      <c r="P956" s="2170" t="s">
        <v>412</v>
      </c>
      <c r="Q956" s="3">
        <f>VLOOKUP(P956,Data!$D$2:$E$144,2,FALSE)</f>
        <v>34300000</v>
      </c>
    </row>
    <row r="957" spans="1:25" x14ac:dyDescent="0.2">
      <c r="B957" s="2171" t="s">
        <v>2080</v>
      </c>
      <c r="D957" s="16"/>
      <c r="E957" s="56"/>
      <c r="F957" s="7" t="s">
        <v>1172</v>
      </c>
      <c r="G957" s="8" t="s">
        <v>2080</v>
      </c>
      <c r="H957" s="16">
        <v>0</v>
      </c>
      <c r="I957" s="16">
        <v>-903.5</v>
      </c>
      <c r="J957" s="16">
        <v>0</v>
      </c>
      <c r="O957" s="65"/>
      <c r="P957" s="65"/>
      <c r="Q957" s="3" t="e">
        <f>VLOOKUP(P957,Data!$D$2:$E$144,2,FALSE)</f>
        <v>#N/A</v>
      </c>
    </row>
    <row r="958" spans="1:25" ht="25.5" x14ac:dyDescent="0.2">
      <c r="A958" s="1623" t="s">
        <v>2832</v>
      </c>
      <c r="B958" s="1624" t="s">
        <v>2081</v>
      </c>
      <c r="C958" s="1623" t="s">
        <v>3016</v>
      </c>
      <c r="D958" s="1090">
        <v>51</v>
      </c>
      <c r="E958" s="1090" t="s">
        <v>2336</v>
      </c>
      <c r="F958" s="7" t="s">
        <v>1173</v>
      </c>
      <c r="G958" s="8" t="s">
        <v>2081</v>
      </c>
      <c r="H958" s="16">
        <v>0</v>
      </c>
      <c r="I958" s="16">
        <v>-417.39</v>
      </c>
      <c r="J958" s="16">
        <v>-51.15</v>
      </c>
      <c r="O958" s="65" t="s">
        <v>287</v>
      </c>
      <c r="P958" s="65" t="s">
        <v>412</v>
      </c>
      <c r="Q958" s="3">
        <f>VLOOKUP(P958,Data!$D$2:$E$144,2,FALSE)</f>
        <v>34300000</v>
      </c>
    </row>
    <row r="959" spans="1:25" x14ac:dyDescent="0.2">
      <c r="B959" s="8" t="s">
        <v>2082</v>
      </c>
      <c r="D959" s="16"/>
      <c r="E959" s="56"/>
      <c r="F959" s="7" t="s">
        <v>1174</v>
      </c>
      <c r="G959" s="8" t="s">
        <v>2082</v>
      </c>
      <c r="H959" s="16">
        <v>0</v>
      </c>
      <c r="I959" s="16">
        <v>-10430</v>
      </c>
      <c r="J959" s="16">
        <v>0</v>
      </c>
      <c r="O959" s="65"/>
      <c r="P959" s="65"/>
      <c r="Q959" s="3" t="e">
        <f>VLOOKUP(P959,Data!$D$2:$E$144,2,FALSE)</f>
        <v>#N/A</v>
      </c>
    </row>
    <row r="960" spans="1:25" x14ac:dyDescent="0.2">
      <c r="A960" s="1103" t="s">
        <v>2835</v>
      </c>
      <c r="B960" s="1104" t="s">
        <v>2083</v>
      </c>
      <c r="C960" s="1103" t="s">
        <v>2836</v>
      </c>
      <c r="D960" s="1090">
        <v>0</v>
      </c>
      <c r="E960" s="1090" t="s">
        <v>2337</v>
      </c>
      <c r="F960" s="7" t="s">
        <v>1175</v>
      </c>
      <c r="G960" s="8" t="s">
        <v>2083</v>
      </c>
      <c r="H960" s="16">
        <v>0</v>
      </c>
      <c r="I960" s="16">
        <v>-1511.58</v>
      </c>
      <c r="J960" s="16">
        <v>-4798.8900000000003</v>
      </c>
      <c r="O960" s="65" t="s">
        <v>277</v>
      </c>
      <c r="P960" s="65" t="s">
        <v>321</v>
      </c>
      <c r="Q960" s="3">
        <f>VLOOKUP(P960,Data!$D$2:$E$144,2,FALSE)</f>
        <v>39310000</v>
      </c>
    </row>
    <row r="961" spans="1:17" x14ac:dyDescent="0.2">
      <c r="B961" s="8" t="s">
        <v>2084</v>
      </c>
      <c r="D961" s="16"/>
      <c r="E961" s="56"/>
      <c r="F961" s="7" t="s">
        <v>1176</v>
      </c>
      <c r="G961" s="8" t="s">
        <v>2084</v>
      </c>
      <c r="H961" s="16">
        <v>0</v>
      </c>
      <c r="I961" s="16">
        <v>-1330</v>
      </c>
      <c r="J961" s="16">
        <v>0</v>
      </c>
      <c r="O961" s="65"/>
      <c r="P961" s="65"/>
      <c r="Q961" s="3" t="e">
        <f>VLOOKUP(P961,Data!$D$2:$E$144,2,FALSE)</f>
        <v>#N/A</v>
      </c>
    </row>
    <row r="962" spans="1:17" ht="25.5" x14ac:dyDescent="0.2">
      <c r="A962" s="1990" t="s">
        <v>2835</v>
      </c>
      <c r="B962" s="1991" t="s">
        <v>2085</v>
      </c>
      <c r="C962" s="1990" t="s">
        <v>3137</v>
      </c>
      <c r="D962" s="1090">
        <v>0</v>
      </c>
      <c r="E962" s="1090" t="s">
        <v>2331</v>
      </c>
      <c r="F962" s="7" t="s">
        <v>1177</v>
      </c>
      <c r="G962" s="8" t="s">
        <v>2085</v>
      </c>
      <c r="H962" s="16">
        <v>0</v>
      </c>
      <c r="I962" s="16">
        <v>-247.6</v>
      </c>
      <c r="J962" s="16">
        <v>0</v>
      </c>
      <c r="O962" s="65"/>
      <c r="P962" s="65"/>
      <c r="Q962" s="3" t="e">
        <f>VLOOKUP(P962,Data!$D$2:$E$144,2,FALSE)</f>
        <v>#N/A</v>
      </c>
    </row>
    <row r="963" spans="1:17" x14ac:dyDescent="0.2">
      <c r="B963" s="8" t="s">
        <v>2086</v>
      </c>
      <c r="D963" s="16"/>
      <c r="E963" s="56"/>
      <c r="F963" s="7" t="s">
        <v>1178</v>
      </c>
      <c r="G963" s="8" t="s">
        <v>2086</v>
      </c>
      <c r="H963" s="16">
        <v>0</v>
      </c>
      <c r="I963" s="16">
        <v>-500</v>
      </c>
      <c r="J963" s="16">
        <v>-295.2</v>
      </c>
      <c r="O963" s="65"/>
      <c r="P963" s="65"/>
      <c r="Q963" s="3" t="e">
        <f>VLOOKUP(P963,Data!$D$2:$E$144,2,FALSE)</f>
        <v>#N/A</v>
      </c>
    </row>
    <row r="964" spans="1:17" x14ac:dyDescent="0.2">
      <c r="B964" s="8" t="s">
        <v>2087</v>
      </c>
      <c r="D964" s="16"/>
      <c r="E964" s="56"/>
      <c r="F964" s="7" t="s">
        <v>1179</v>
      </c>
      <c r="G964" s="8" t="s">
        <v>2087</v>
      </c>
      <c r="H964" s="16">
        <v>0</v>
      </c>
      <c r="I964" s="16">
        <v>-3632.12</v>
      </c>
      <c r="J964" s="16">
        <v>0</v>
      </c>
      <c r="O964" s="65"/>
      <c r="P964" s="65"/>
      <c r="Q964" s="3" t="e">
        <f>VLOOKUP(P964,Data!$D$2:$E$144,2,FALSE)</f>
        <v>#N/A</v>
      </c>
    </row>
    <row r="965" spans="1:17" ht="25.5" x14ac:dyDescent="0.2">
      <c r="A965" s="926" t="s">
        <v>2372</v>
      </c>
      <c r="B965" s="928" t="s">
        <v>2088</v>
      </c>
      <c r="C965" s="926" t="s">
        <v>2765</v>
      </c>
      <c r="D965" s="927">
        <v>0</v>
      </c>
      <c r="E965" s="927" t="s">
        <v>2337</v>
      </c>
      <c r="F965" s="7" t="s">
        <v>1180</v>
      </c>
      <c r="G965" s="8" t="s">
        <v>2088</v>
      </c>
      <c r="H965" s="16">
        <v>0</v>
      </c>
      <c r="I965" s="16">
        <v>-5500</v>
      </c>
      <c r="J965" s="16">
        <v>0</v>
      </c>
      <c r="O965" s="65" t="s">
        <v>276</v>
      </c>
      <c r="P965" s="65" t="s">
        <v>309</v>
      </c>
      <c r="Q965" s="3">
        <f>VLOOKUP(P965,Data!$D$2:$E$144,2,FALSE)</f>
        <v>80500000</v>
      </c>
    </row>
    <row r="966" spans="1:17" ht="15" x14ac:dyDescent="0.25">
      <c r="A966" s="1589" t="s">
        <v>2832</v>
      </c>
      <c r="B966" s="1590" t="s">
        <v>2089</v>
      </c>
      <c r="C966" s="278"/>
      <c r="D966" s="1090">
        <v>0</v>
      </c>
      <c r="E966" s="1090" t="s">
        <v>2331</v>
      </c>
      <c r="F966" s="7" t="s">
        <v>1181</v>
      </c>
      <c r="G966" s="8" t="s">
        <v>2089</v>
      </c>
      <c r="H966" s="16">
        <v>0</v>
      </c>
      <c r="I966" s="16">
        <v>0</v>
      </c>
      <c r="J966" s="16">
        <v>-11925</v>
      </c>
      <c r="O966" s="65"/>
      <c r="P966" s="65"/>
      <c r="Q966" s="3" t="e">
        <f>VLOOKUP(P966,Data!$D$2:$E$144,2,FALSE)</f>
        <v>#N/A</v>
      </c>
    </row>
    <row r="967" spans="1:17" x14ac:dyDescent="0.2">
      <c r="A967" s="929" t="s">
        <v>2372</v>
      </c>
      <c r="B967" s="931" t="s">
        <v>2090</v>
      </c>
      <c r="C967" s="929" t="s">
        <v>2766</v>
      </c>
      <c r="D967" s="930">
        <v>7052.04</v>
      </c>
      <c r="E967" s="930" t="s">
        <v>2336</v>
      </c>
      <c r="F967" s="7" t="s">
        <v>1182</v>
      </c>
      <c r="G967" s="8" t="s">
        <v>2090</v>
      </c>
      <c r="H967" s="16">
        <v>0</v>
      </c>
      <c r="I967" s="16">
        <v>-7514.32</v>
      </c>
      <c r="J967" s="16">
        <v>-7052.04</v>
      </c>
      <c r="O967" s="65" t="s">
        <v>2503</v>
      </c>
      <c r="P967" s="65" t="s">
        <v>395</v>
      </c>
      <c r="Q967" s="3">
        <f>VLOOKUP(P967,Data!$D$2:$E$144,2,FALSE)</f>
        <v>35110000</v>
      </c>
    </row>
    <row r="968" spans="1:17" x14ac:dyDescent="0.2">
      <c r="B968" s="8" t="s">
        <v>2091</v>
      </c>
      <c r="D968" s="16"/>
      <c r="E968" s="56"/>
      <c r="F968" s="7" t="s">
        <v>1183</v>
      </c>
      <c r="G968" s="8" t="s">
        <v>2091</v>
      </c>
      <c r="H968" s="16">
        <v>0</v>
      </c>
      <c r="I968" s="16">
        <v>-24921.67</v>
      </c>
      <c r="J968" s="16">
        <v>-38124.15</v>
      </c>
      <c r="O968" s="65"/>
      <c r="P968" s="65"/>
      <c r="Q968" s="3" t="e">
        <f>VLOOKUP(P968,Data!$D$2:$E$144,2,FALSE)</f>
        <v>#N/A</v>
      </c>
    </row>
    <row r="969" spans="1:17" x14ac:dyDescent="0.2">
      <c r="B969" s="8" t="s">
        <v>2092</v>
      </c>
      <c r="D969" s="16"/>
      <c r="E969" s="56"/>
      <c r="F969" s="7" t="s">
        <v>1184</v>
      </c>
      <c r="G969" s="8" t="s">
        <v>2092</v>
      </c>
      <c r="H969" s="16">
        <v>0</v>
      </c>
      <c r="I969" s="16">
        <v>-528</v>
      </c>
      <c r="J969" s="16">
        <v>0</v>
      </c>
      <c r="O969" s="65"/>
      <c r="P969" s="65"/>
      <c r="Q969" s="3" t="e">
        <f>VLOOKUP(P969,Data!$D$2:$E$144,2,FALSE)</f>
        <v>#N/A</v>
      </c>
    </row>
    <row r="970" spans="1:17" x14ac:dyDescent="0.2">
      <c r="B970" s="8" t="s">
        <v>2093</v>
      </c>
      <c r="D970" s="16"/>
      <c r="E970" s="56"/>
      <c r="F970" s="7" t="s">
        <v>1185</v>
      </c>
      <c r="G970" s="8" t="s">
        <v>2093</v>
      </c>
      <c r="H970" s="16">
        <v>0</v>
      </c>
      <c r="I970" s="16">
        <v>-306.75</v>
      </c>
      <c r="J970" s="16">
        <v>0</v>
      </c>
      <c r="O970" s="65"/>
      <c r="P970" s="65"/>
      <c r="Q970" s="3" t="e">
        <f>VLOOKUP(P970,Data!$D$2:$E$144,2,FALSE)</f>
        <v>#N/A</v>
      </c>
    </row>
    <row r="971" spans="1:17" x14ac:dyDescent="0.2">
      <c r="A971" s="1279" t="s">
        <v>2835</v>
      </c>
      <c r="B971" s="1280" t="s">
        <v>2094</v>
      </c>
      <c r="C971" s="1279" t="s">
        <v>2904</v>
      </c>
      <c r="D971" s="1090">
        <v>0</v>
      </c>
      <c r="E971" s="1090" t="s">
        <v>2337</v>
      </c>
      <c r="F971" s="7" t="s">
        <v>1186</v>
      </c>
      <c r="G971" s="8" t="s">
        <v>2094</v>
      </c>
      <c r="H971" s="16">
        <v>0</v>
      </c>
      <c r="I971" s="16">
        <v>-905</v>
      </c>
      <c r="J971" s="16">
        <v>0</v>
      </c>
      <c r="O971" s="65" t="s">
        <v>277</v>
      </c>
      <c r="P971" s="65" t="s">
        <v>324</v>
      </c>
      <c r="Q971" s="3">
        <f>VLOOKUP(P971,Data!$D$2:$E$144,2,FALSE)</f>
        <v>15000000</v>
      </c>
    </row>
    <row r="972" spans="1:17" x14ac:dyDescent="0.2">
      <c r="B972" s="8" t="s">
        <v>2095</v>
      </c>
      <c r="D972" s="16"/>
      <c r="E972" s="56"/>
      <c r="F972" s="7" t="s">
        <v>1187</v>
      </c>
      <c r="G972" s="8" t="s">
        <v>2095</v>
      </c>
      <c r="H972" s="16">
        <v>0</v>
      </c>
      <c r="I972" s="16">
        <v>-24899.5</v>
      </c>
      <c r="J972" s="16">
        <v>-186</v>
      </c>
      <c r="O972" s="65"/>
      <c r="P972" s="65"/>
      <c r="Q972" s="3" t="e">
        <f>VLOOKUP(P972,Data!$D$2:$E$144,2,FALSE)</f>
        <v>#N/A</v>
      </c>
    </row>
    <row r="973" spans="1:17" x14ac:dyDescent="0.2">
      <c r="B973" s="8" t="s">
        <v>2096</v>
      </c>
      <c r="D973" s="16"/>
      <c r="E973" s="56"/>
      <c r="F973" s="7" t="s">
        <v>1188</v>
      </c>
      <c r="G973" s="8" t="s">
        <v>2096</v>
      </c>
      <c r="H973" s="16">
        <v>0</v>
      </c>
      <c r="I973" s="16">
        <v>-2353.4499999999998</v>
      </c>
      <c r="J973" s="16">
        <v>-540.5</v>
      </c>
      <c r="O973" s="65"/>
      <c r="P973" s="65"/>
      <c r="Q973" s="3" t="e">
        <f>VLOOKUP(P973,Data!$D$2:$E$144,2,FALSE)</f>
        <v>#N/A</v>
      </c>
    </row>
    <row r="974" spans="1:17" x14ac:dyDescent="0.2">
      <c r="B974" s="8" t="s">
        <v>2097</v>
      </c>
      <c r="D974" s="16"/>
      <c r="E974" s="56"/>
      <c r="F974" s="7" t="s">
        <v>1189</v>
      </c>
      <c r="G974" s="8" t="s">
        <v>2097</v>
      </c>
      <c r="H974" s="16">
        <v>0</v>
      </c>
      <c r="I974" s="16">
        <v>-5009.58</v>
      </c>
      <c r="J974" s="16">
        <v>-1096</v>
      </c>
      <c r="O974" s="65"/>
      <c r="P974" s="65"/>
      <c r="Q974" s="3" t="e">
        <f>VLOOKUP(P974,Data!$D$2:$E$144,2,FALSE)</f>
        <v>#N/A</v>
      </c>
    </row>
    <row r="975" spans="1:17" x14ac:dyDescent="0.2">
      <c r="B975" s="8" t="s">
        <v>2098</v>
      </c>
      <c r="D975" s="16"/>
      <c r="E975" s="56"/>
      <c r="F975" s="7" t="s">
        <v>1190</v>
      </c>
      <c r="G975" s="8" t="s">
        <v>2098</v>
      </c>
      <c r="H975" s="16">
        <v>0</v>
      </c>
      <c r="I975" s="16">
        <v>-1280.69</v>
      </c>
      <c r="J975" s="16">
        <v>-2259.85</v>
      </c>
      <c r="O975" s="65"/>
      <c r="P975" s="65"/>
      <c r="Q975" s="3" t="e">
        <f>VLOOKUP(P975,Data!$D$2:$E$144,2,FALSE)</f>
        <v>#N/A</v>
      </c>
    </row>
    <row r="976" spans="1:17" x14ac:dyDescent="0.2">
      <c r="B976" s="8" t="s">
        <v>2099</v>
      </c>
      <c r="D976" s="16"/>
      <c r="E976" s="56"/>
      <c r="F976" s="7" t="s">
        <v>1191</v>
      </c>
      <c r="G976" s="8" t="s">
        <v>2099</v>
      </c>
      <c r="H976" s="16">
        <v>0</v>
      </c>
      <c r="I976" s="16">
        <v>-2900</v>
      </c>
      <c r="J976" s="16">
        <v>0</v>
      </c>
      <c r="O976" s="65"/>
      <c r="P976" s="65"/>
      <c r="Q976" s="3" t="e">
        <f>VLOOKUP(P976,Data!$D$2:$E$144,2,FALSE)</f>
        <v>#N/A</v>
      </c>
    </row>
    <row r="977" spans="1:25" x14ac:dyDescent="0.2">
      <c r="B977" s="8" t="s">
        <v>2100</v>
      </c>
      <c r="D977" s="16"/>
      <c r="E977" s="56"/>
      <c r="F977" s="7" t="s">
        <v>1192</v>
      </c>
      <c r="G977" s="8" t="s">
        <v>2100</v>
      </c>
      <c r="H977" s="16">
        <v>0</v>
      </c>
      <c r="I977" s="16">
        <v>-9640</v>
      </c>
      <c r="J977" s="16">
        <v>0</v>
      </c>
      <c r="O977" s="65"/>
      <c r="P977" s="65"/>
      <c r="Q977" s="3" t="e">
        <f>VLOOKUP(P977,Data!$D$2:$E$144,2,FALSE)</f>
        <v>#N/A</v>
      </c>
    </row>
    <row r="978" spans="1:25" x14ac:dyDescent="0.2">
      <c r="A978" s="3" t="s">
        <v>2345</v>
      </c>
      <c r="B978" s="8" t="s">
        <v>2101</v>
      </c>
      <c r="C978" s="14" t="s">
        <v>2471</v>
      </c>
      <c r="D978" s="228">
        <v>6060</v>
      </c>
      <c r="E978" s="228" t="s">
        <v>2336</v>
      </c>
      <c r="F978" s="7" t="s">
        <v>1193</v>
      </c>
      <c r="G978" s="8" t="s">
        <v>2101</v>
      </c>
      <c r="H978" s="16">
        <v>0</v>
      </c>
      <c r="I978" s="16">
        <v>-18556.830000000002</v>
      </c>
      <c r="J978" s="16">
        <v>-6000</v>
      </c>
      <c r="O978" s="65" t="s">
        <v>276</v>
      </c>
      <c r="P978" s="65" t="s">
        <v>313</v>
      </c>
      <c r="Q978" s="3">
        <f>VLOOKUP(P978,Data!$D$2:$E$144,2,FALSE)</f>
        <v>79100000</v>
      </c>
    </row>
    <row r="979" spans="1:25" x14ac:dyDescent="0.2">
      <c r="B979" s="8" t="s">
        <v>2102</v>
      </c>
      <c r="D979" s="16"/>
      <c r="E979" s="56"/>
      <c r="F979" s="7" t="s">
        <v>1194</v>
      </c>
      <c r="G979" s="8" t="s">
        <v>2102</v>
      </c>
      <c r="H979" s="16">
        <v>0</v>
      </c>
      <c r="I979" s="16">
        <v>-595</v>
      </c>
      <c r="J979" s="16">
        <v>0</v>
      </c>
      <c r="O979" s="65"/>
      <c r="P979" s="65"/>
      <c r="Q979" s="3" t="e">
        <f>VLOOKUP(P979,Data!$D$2:$E$144,2,FALSE)</f>
        <v>#N/A</v>
      </c>
    </row>
    <row r="980" spans="1:25" ht="25.5" x14ac:dyDescent="0.2">
      <c r="A980" s="2198" t="s">
        <v>2832</v>
      </c>
      <c r="B980" s="2199" t="s">
        <v>2103</v>
      </c>
      <c r="C980" s="2198" t="s">
        <v>3202</v>
      </c>
      <c r="D980" s="1090">
        <v>177</v>
      </c>
      <c r="E980" s="1090" t="s">
        <v>2336</v>
      </c>
      <c r="F980" s="7" t="s">
        <v>1195</v>
      </c>
      <c r="G980" s="8" t="s">
        <v>2103</v>
      </c>
      <c r="H980" s="16">
        <v>0</v>
      </c>
      <c r="I980" s="16">
        <v>-1912.5</v>
      </c>
      <c r="J980" s="16">
        <v>-1679.28</v>
      </c>
      <c r="O980" s="65" t="s">
        <v>287</v>
      </c>
      <c r="P980" s="65" t="s">
        <v>413</v>
      </c>
      <c r="Q980" s="3">
        <f>VLOOKUP(P980,Data!$D$2:$E$144,2,FALSE)</f>
        <v>50110000</v>
      </c>
    </row>
    <row r="981" spans="1:25" x14ac:dyDescent="0.2">
      <c r="B981" s="8" t="s">
        <v>2104</v>
      </c>
      <c r="D981" s="16"/>
      <c r="E981" s="56"/>
      <c r="F981" s="7" t="s">
        <v>1196</v>
      </c>
      <c r="G981" s="8" t="s">
        <v>2104</v>
      </c>
      <c r="H981" s="16">
        <v>0</v>
      </c>
      <c r="I981" s="16">
        <v>-1155</v>
      </c>
      <c r="J981" s="16">
        <v>0</v>
      </c>
      <c r="O981" s="65"/>
      <c r="P981" s="65"/>
      <c r="Q981" s="3" t="e">
        <f>VLOOKUP(P981,Data!$D$2:$E$144,2,FALSE)</f>
        <v>#N/A</v>
      </c>
    </row>
    <row r="982" spans="1:25" ht="25.5" x14ac:dyDescent="0.2">
      <c r="A982" s="936" t="s">
        <v>2372</v>
      </c>
      <c r="B982" s="938" t="s">
        <v>2105</v>
      </c>
      <c r="C982" s="936" t="s">
        <v>2767</v>
      </c>
      <c r="D982" s="937">
        <v>0</v>
      </c>
      <c r="E982" s="937" t="s">
        <v>2336</v>
      </c>
      <c r="F982" s="7" t="s">
        <v>1197</v>
      </c>
      <c r="G982" s="8" t="s">
        <v>2105</v>
      </c>
      <c r="H982" s="16">
        <v>0</v>
      </c>
      <c r="I982" s="16">
        <v>-2030.5</v>
      </c>
      <c r="J982" s="16">
        <v>0</v>
      </c>
      <c r="O982" s="932" t="s">
        <v>276</v>
      </c>
      <c r="P982" s="932" t="s">
        <v>309</v>
      </c>
      <c r="Q982" s="3">
        <f>VLOOKUP(P982,Data!$D$2:$E$144,2,FALSE)</f>
        <v>80500000</v>
      </c>
    </row>
    <row r="983" spans="1:25" s="426" customFormat="1" x14ac:dyDescent="0.2">
      <c r="B983" s="256"/>
      <c r="D983" s="423">
        <f>SUM(D984:D985)</f>
        <v>3900</v>
      </c>
      <c r="E983" s="423"/>
      <c r="F983" s="255" t="s">
        <v>1198</v>
      </c>
      <c r="G983" s="256" t="s">
        <v>2106</v>
      </c>
      <c r="H983" s="423">
        <v>0</v>
      </c>
      <c r="I983" s="423">
        <v>-6734.2</v>
      </c>
      <c r="J983" s="423">
        <v>-1900</v>
      </c>
      <c r="Q983" s="426" t="e">
        <f>VLOOKUP(P983,Data!$D$2:$E$144,2,FALSE)</f>
        <v>#N/A</v>
      </c>
      <c r="Y983" s="258"/>
    </row>
    <row r="984" spans="1:25" s="932" customFormat="1" x14ac:dyDescent="0.2">
      <c r="A984" s="932" t="s">
        <v>2485</v>
      </c>
      <c r="B984" s="939" t="s">
        <v>2769</v>
      </c>
      <c r="C984" s="936" t="s">
        <v>2496</v>
      </c>
      <c r="D984" s="937">
        <v>2000</v>
      </c>
      <c r="E984" s="937" t="s">
        <v>2336</v>
      </c>
      <c r="F984" s="933" t="s">
        <v>1198</v>
      </c>
      <c r="G984" s="934" t="s">
        <v>2106</v>
      </c>
      <c r="H984" s="1090"/>
      <c r="I984" s="1090"/>
      <c r="J984" s="1090"/>
      <c r="O984" s="932" t="s">
        <v>276</v>
      </c>
      <c r="P984" s="932" t="s">
        <v>309</v>
      </c>
      <c r="Q984" s="932">
        <f>VLOOKUP(P984,Data!$D$2:$E$144,2,FALSE)</f>
        <v>80500000</v>
      </c>
      <c r="Y984" s="935"/>
    </row>
    <row r="985" spans="1:25" x14ac:dyDescent="0.2">
      <c r="A985" s="940" t="s">
        <v>2372</v>
      </c>
      <c r="B985" s="942" t="s">
        <v>2770</v>
      </c>
      <c r="C985" s="940" t="s">
        <v>2768</v>
      </c>
      <c r="D985" s="941">
        <v>1900</v>
      </c>
      <c r="E985" s="941" t="s">
        <v>2336</v>
      </c>
      <c r="F985" s="7" t="s">
        <v>1198</v>
      </c>
      <c r="G985" s="8" t="s">
        <v>2106</v>
      </c>
      <c r="H985" s="1090"/>
      <c r="I985" s="1090"/>
      <c r="J985" s="1090"/>
      <c r="O985" s="65" t="s">
        <v>276</v>
      </c>
      <c r="P985" s="65" t="s">
        <v>309</v>
      </c>
      <c r="Q985" s="3">
        <f>VLOOKUP(P985,Data!$D$2:$E$144,2,FALSE)</f>
        <v>80500000</v>
      </c>
    </row>
    <row r="986" spans="1:25" x14ac:dyDescent="0.2">
      <c r="B986" s="8" t="s">
        <v>2107</v>
      </c>
      <c r="D986" s="16"/>
      <c r="E986" s="56"/>
      <c r="F986" s="7" t="s">
        <v>1199</v>
      </c>
      <c r="G986" s="8" t="s">
        <v>2107</v>
      </c>
      <c r="H986" s="16">
        <v>0</v>
      </c>
      <c r="I986" s="16">
        <v>-1800</v>
      </c>
      <c r="J986" s="16">
        <v>-2361.44</v>
      </c>
      <c r="O986" s="65"/>
      <c r="P986" s="65"/>
      <c r="Q986" s="3" t="e">
        <f>VLOOKUP(P986,Data!$D$2:$E$144,2,FALSE)</f>
        <v>#N/A</v>
      </c>
    </row>
    <row r="987" spans="1:25" x14ac:dyDescent="0.2">
      <c r="B987" s="8" t="s">
        <v>2108</v>
      </c>
      <c r="D987" s="16"/>
      <c r="E987" s="56"/>
      <c r="F987" s="7" t="s">
        <v>1200</v>
      </c>
      <c r="G987" s="8" t="s">
        <v>2108</v>
      </c>
      <c r="H987" s="16">
        <v>0</v>
      </c>
      <c r="I987" s="16">
        <v>-6922.03</v>
      </c>
      <c r="J987" s="16">
        <v>-2267.8200000000002</v>
      </c>
      <c r="O987" s="65"/>
      <c r="P987" s="65"/>
      <c r="Q987" s="3" t="e">
        <f>VLOOKUP(P987,Data!$D$2:$E$144,2,FALSE)</f>
        <v>#N/A</v>
      </c>
    </row>
    <row r="988" spans="1:25" x14ac:dyDescent="0.2">
      <c r="A988" s="943" t="s">
        <v>2372</v>
      </c>
      <c r="B988" s="945" t="s">
        <v>2109</v>
      </c>
      <c r="C988" s="943" t="s">
        <v>2771</v>
      </c>
      <c r="D988" s="944">
        <v>125</v>
      </c>
      <c r="E988" s="944" t="s">
        <v>2336</v>
      </c>
      <c r="F988" s="7" t="s">
        <v>1201</v>
      </c>
      <c r="G988" s="8" t="s">
        <v>2109</v>
      </c>
      <c r="H988" s="16">
        <v>0</v>
      </c>
      <c r="I988" s="16">
        <v>-250</v>
      </c>
      <c r="J988" s="16">
        <v>-125</v>
      </c>
      <c r="O988" s="65" t="s">
        <v>274</v>
      </c>
      <c r="P988" s="65" t="s">
        <v>267</v>
      </c>
      <c r="Q988" s="3">
        <f>VLOOKUP(P988,Data!$D$2:$E$144,2,FALSE)</f>
        <v>15700000</v>
      </c>
    </row>
    <row r="989" spans="1:25" ht="25.5" x14ac:dyDescent="0.2">
      <c r="A989" s="1482" t="s">
        <v>2832</v>
      </c>
      <c r="B989" s="1483" t="s">
        <v>2110</v>
      </c>
      <c r="C989" s="1482" t="s">
        <v>2960</v>
      </c>
      <c r="D989" s="1090">
        <v>0</v>
      </c>
      <c r="E989" s="1090" t="s">
        <v>2336</v>
      </c>
      <c r="F989" s="7" t="s">
        <v>1202</v>
      </c>
      <c r="G989" s="8" t="s">
        <v>2110</v>
      </c>
      <c r="H989" s="16">
        <v>0</v>
      </c>
      <c r="I989" s="16">
        <v>-790</v>
      </c>
      <c r="J989" s="16">
        <v>0</v>
      </c>
      <c r="O989" s="65" t="s">
        <v>2757</v>
      </c>
      <c r="P989" s="65" t="s">
        <v>328</v>
      </c>
      <c r="Q989" s="3">
        <f>VLOOKUP(P989,Data!$D$2:$E$144,2,FALSE)</f>
        <v>39830000</v>
      </c>
    </row>
    <row r="990" spans="1:25" x14ac:dyDescent="0.2">
      <c r="A990" s="3" t="s">
        <v>2345</v>
      </c>
      <c r="B990" s="8" t="s">
        <v>2111</v>
      </c>
      <c r="C990" s="14" t="s">
        <v>2472</v>
      </c>
      <c r="D990" s="229">
        <v>82749</v>
      </c>
      <c r="E990" s="229" t="s">
        <v>2336</v>
      </c>
      <c r="F990" s="7" t="s">
        <v>1203</v>
      </c>
      <c r="G990" s="8" t="s">
        <v>2111</v>
      </c>
      <c r="H990" s="16">
        <v>0</v>
      </c>
      <c r="I990" s="16">
        <v>0</v>
      </c>
      <c r="J990" s="16">
        <v>-93025</v>
      </c>
      <c r="O990" s="65" t="s">
        <v>427</v>
      </c>
      <c r="P990" s="65" t="s">
        <v>380</v>
      </c>
      <c r="Q990" s="3">
        <f>VLOOKUP(P990,Data!$D$2:$E$144,2,FALSE)</f>
        <v>48100000</v>
      </c>
    </row>
    <row r="991" spans="1:25" x14ac:dyDescent="0.2">
      <c r="B991" s="8" t="s">
        <v>2112</v>
      </c>
      <c r="D991" s="16"/>
      <c r="E991" s="56"/>
      <c r="F991" s="7" t="s">
        <v>1204</v>
      </c>
      <c r="G991" s="8" t="s">
        <v>2112</v>
      </c>
      <c r="H991" s="16">
        <v>0</v>
      </c>
      <c r="I991" s="16">
        <v>-359.72</v>
      </c>
      <c r="J991" s="16">
        <v>-771.15</v>
      </c>
      <c r="O991" s="65"/>
      <c r="P991" s="65"/>
      <c r="Q991" s="3" t="e">
        <f>VLOOKUP(P991,Data!$D$2:$E$144,2,FALSE)</f>
        <v>#N/A</v>
      </c>
    </row>
    <row r="992" spans="1:25" x14ac:dyDescent="0.2">
      <c r="B992" s="8" t="s">
        <v>2113</v>
      </c>
      <c r="D992" s="16"/>
      <c r="E992" s="56"/>
      <c r="F992" s="7" t="s">
        <v>1205</v>
      </c>
      <c r="G992" s="8" t="s">
        <v>2113</v>
      </c>
      <c r="H992" s="16">
        <v>0</v>
      </c>
      <c r="I992" s="16">
        <v>-1650</v>
      </c>
      <c r="J992" s="16">
        <v>0</v>
      </c>
      <c r="O992" s="65"/>
      <c r="P992" s="65"/>
      <c r="Q992" s="3" t="e">
        <f>VLOOKUP(P992,Data!$D$2:$E$144,2,FALSE)</f>
        <v>#N/A</v>
      </c>
    </row>
    <row r="993" spans="1:17" x14ac:dyDescent="0.2">
      <c r="A993" s="2125" t="s">
        <v>2835</v>
      </c>
      <c r="B993" s="2126" t="s">
        <v>2114</v>
      </c>
      <c r="C993" s="2125" t="s">
        <v>3179</v>
      </c>
      <c r="D993" s="1090">
        <v>0</v>
      </c>
      <c r="E993" s="1090" t="s">
        <v>2331</v>
      </c>
      <c r="F993" s="7" t="s">
        <v>1206</v>
      </c>
      <c r="G993" s="8" t="s">
        <v>2114</v>
      </c>
      <c r="H993" s="16">
        <v>0</v>
      </c>
      <c r="I993" s="16">
        <v>-29.41</v>
      </c>
      <c r="J993" s="16">
        <v>0</v>
      </c>
      <c r="O993" s="65"/>
      <c r="P993" s="65"/>
      <c r="Q993" s="3" t="e">
        <f>VLOOKUP(P993,Data!$D$2:$E$144,2,FALSE)</f>
        <v>#N/A</v>
      </c>
    </row>
    <row r="994" spans="1:17" ht="25.5" x14ac:dyDescent="0.2">
      <c r="A994" s="1591" t="s">
        <v>2832</v>
      </c>
      <c r="B994" s="1592" t="s">
        <v>2115</v>
      </c>
      <c r="C994" s="14" t="s">
        <v>3003</v>
      </c>
      <c r="D994" s="1090">
        <v>10776</v>
      </c>
      <c r="E994" s="1090" t="s">
        <v>2336</v>
      </c>
      <c r="F994" s="7" t="s">
        <v>1207</v>
      </c>
      <c r="G994" s="8" t="s">
        <v>2115</v>
      </c>
      <c r="H994" s="16">
        <v>0</v>
      </c>
      <c r="I994" s="16">
        <v>-26732.17</v>
      </c>
      <c r="J994" s="16">
        <v>-7735.47</v>
      </c>
      <c r="O994" s="65" t="s">
        <v>287</v>
      </c>
      <c r="P994" s="65" t="s">
        <v>412</v>
      </c>
      <c r="Q994" s="3">
        <f>VLOOKUP(P994,Data!$D$2:$E$144,2,FALSE)</f>
        <v>34300000</v>
      </c>
    </row>
    <row r="995" spans="1:17" x14ac:dyDescent="0.2">
      <c r="B995" s="8" t="s">
        <v>2116</v>
      </c>
      <c r="D995" s="16"/>
      <c r="E995" s="56"/>
      <c r="F995" s="7" t="s">
        <v>1208</v>
      </c>
      <c r="G995" s="8" t="s">
        <v>2116</v>
      </c>
      <c r="H995" s="16">
        <v>0</v>
      </c>
      <c r="I995" s="16">
        <v>-7310</v>
      </c>
      <c r="J995" s="16">
        <v>0</v>
      </c>
      <c r="O995" s="65"/>
      <c r="P995" s="65"/>
      <c r="Q995" s="3" t="e">
        <f>VLOOKUP(P995,Data!$D$2:$E$144,2,FALSE)</f>
        <v>#N/A</v>
      </c>
    </row>
    <row r="996" spans="1:17" x14ac:dyDescent="0.2">
      <c r="B996" s="8" t="s">
        <v>2117</v>
      </c>
      <c r="D996" s="16"/>
      <c r="E996" s="56"/>
      <c r="F996" s="7" t="s">
        <v>1209</v>
      </c>
      <c r="G996" s="8" t="s">
        <v>2117</v>
      </c>
      <c r="H996" s="16">
        <v>0</v>
      </c>
      <c r="I996" s="16">
        <v>-430</v>
      </c>
      <c r="J996" s="16">
        <v>0</v>
      </c>
      <c r="O996" s="65"/>
      <c r="P996" s="65"/>
      <c r="Q996" s="3" t="e">
        <f>VLOOKUP(P996,Data!$D$2:$E$144,2,FALSE)</f>
        <v>#N/A</v>
      </c>
    </row>
    <row r="997" spans="1:17" x14ac:dyDescent="0.2">
      <c r="B997" s="8" t="s">
        <v>2118</v>
      </c>
      <c r="D997" s="16"/>
      <c r="E997" s="56"/>
      <c r="F997" s="7" t="s">
        <v>1210</v>
      </c>
      <c r="G997" s="8" t="s">
        <v>2118</v>
      </c>
      <c r="H997" s="16">
        <v>0</v>
      </c>
      <c r="I997" s="16">
        <v>-1800</v>
      </c>
      <c r="J997" s="16">
        <v>0</v>
      </c>
      <c r="O997" s="65"/>
      <c r="P997" s="65"/>
      <c r="Q997" s="3" t="e">
        <f>VLOOKUP(P997,Data!$D$2:$E$144,2,FALSE)</f>
        <v>#N/A</v>
      </c>
    </row>
    <row r="998" spans="1:17" ht="25.5" x14ac:dyDescent="0.25">
      <c r="A998" s="380" t="s">
        <v>2524</v>
      </c>
      <c r="B998" s="382" t="s">
        <v>2119</v>
      </c>
      <c r="C998" s="278"/>
      <c r="D998" s="381">
        <v>0</v>
      </c>
      <c r="E998" s="381" t="s">
        <v>2337</v>
      </c>
      <c r="F998" s="7" t="s">
        <v>1211</v>
      </c>
      <c r="G998" s="8" t="s">
        <v>2119</v>
      </c>
      <c r="H998" s="16">
        <v>0</v>
      </c>
      <c r="I998" s="16">
        <v>-350</v>
      </c>
      <c r="J998" s="16">
        <v>0</v>
      </c>
      <c r="O998" s="65"/>
      <c r="P998" s="65"/>
      <c r="Q998" s="3" t="e">
        <f>VLOOKUP(P998,Data!$D$2:$E$144,2,FALSE)</f>
        <v>#N/A</v>
      </c>
    </row>
    <row r="999" spans="1:17" x14ac:dyDescent="0.2">
      <c r="B999" s="8" t="s">
        <v>2120</v>
      </c>
      <c r="D999" s="16"/>
      <c r="E999" s="56"/>
      <c r="F999" s="7" t="s">
        <v>1212</v>
      </c>
      <c r="G999" s="8" t="s">
        <v>2120</v>
      </c>
      <c r="H999" s="16">
        <v>0</v>
      </c>
      <c r="I999" s="16">
        <v>-7025</v>
      </c>
      <c r="J999" s="16">
        <v>0</v>
      </c>
      <c r="O999" s="65"/>
      <c r="P999" s="65"/>
      <c r="Q999" s="3" t="e">
        <f>VLOOKUP(P999,Data!$D$2:$E$144,2,FALSE)</f>
        <v>#N/A</v>
      </c>
    </row>
    <row r="1000" spans="1:17" x14ac:dyDescent="0.2">
      <c r="B1000" s="8" t="s">
        <v>2121</v>
      </c>
      <c r="D1000" s="16"/>
      <c r="E1000" s="56"/>
      <c r="F1000" s="7" t="s">
        <v>1213</v>
      </c>
      <c r="G1000" s="8" t="s">
        <v>2121</v>
      </c>
      <c r="H1000" s="16">
        <v>0</v>
      </c>
      <c r="I1000" s="16">
        <v>-1300.3800000000001</v>
      </c>
      <c r="J1000" s="16">
        <v>-845</v>
      </c>
      <c r="O1000" s="65"/>
      <c r="P1000" s="65"/>
      <c r="Q1000" s="3" t="e">
        <f>VLOOKUP(P1000,Data!$D$2:$E$144,2,FALSE)</f>
        <v>#N/A</v>
      </c>
    </row>
    <row r="1001" spans="1:17" x14ac:dyDescent="0.2">
      <c r="B1001" s="8" t="s">
        <v>2122</v>
      </c>
      <c r="D1001" s="16"/>
      <c r="E1001" s="56"/>
      <c r="F1001" s="7" t="s">
        <v>1214</v>
      </c>
      <c r="G1001" s="8" t="s">
        <v>2122</v>
      </c>
      <c r="H1001" s="16">
        <v>0</v>
      </c>
      <c r="I1001" s="16">
        <v>-23668.09</v>
      </c>
      <c r="J1001" s="16">
        <v>-23959</v>
      </c>
      <c r="O1001" s="65"/>
      <c r="P1001" s="65"/>
      <c r="Q1001" s="3" t="e">
        <f>VLOOKUP(P1001,Data!$D$2:$E$144,2,FALSE)</f>
        <v>#N/A</v>
      </c>
    </row>
    <row r="1002" spans="1:17" ht="25.5" x14ac:dyDescent="0.2">
      <c r="A1002" s="950" t="s">
        <v>2372</v>
      </c>
      <c r="B1002" s="952" t="s">
        <v>2123</v>
      </c>
      <c r="C1002" s="950" t="s">
        <v>2772</v>
      </c>
      <c r="D1002" s="951">
        <v>0</v>
      </c>
      <c r="E1002" s="951" t="s">
        <v>2336</v>
      </c>
      <c r="F1002" s="7" t="s">
        <v>1215</v>
      </c>
      <c r="G1002" s="8" t="s">
        <v>2123</v>
      </c>
      <c r="H1002" s="16">
        <v>0</v>
      </c>
      <c r="I1002" s="16">
        <v>-183.33</v>
      </c>
      <c r="J1002" s="16">
        <v>-14.58</v>
      </c>
      <c r="O1002" s="65" t="s">
        <v>275</v>
      </c>
      <c r="P1002" s="65" t="s">
        <v>297</v>
      </c>
      <c r="Q1002" s="3">
        <f>VLOOKUP(P1002,Data!$D$2:$E$144,2,FALSE)</f>
        <v>77314000</v>
      </c>
    </row>
    <row r="1003" spans="1:17" x14ac:dyDescent="0.2">
      <c r="B1003" s="8" t="s">
        <v>2124</v>
      </c>
      <c r="D1003" s="16"/>
      <c r="E1003" s="56"/>
      <c r="F1003" s="7" t="s">
        <v>1216</v>
      </c>
      <c r="G1003" s="8" t="s">
        <v>2124</v>
      </c>
      <c r="H1003" s="16">
        <v>0</v>
      </c>
      <c r="I1003" s="16">
        <v>-340</v>
      </c>
      <c r="J1003" s="16">
        <v>-1075</v>
      </c>
      <c r="O1003" s="65"/>
      <c r="P1003" s="65"/>
      <c r="Q1003" s="3" t="e">
        <f>VLOOKUP(P1003,Data!$D$2:$E$144,2,FALSE)</f>
        <v>#N/A</v>
      </c>
    </row>
    <row r="1004" spans="1:17" x14ac:dyDescent="0.2">
      <c r="A1004" s="1385" t="s">
        <v>2835</v>
      </c>
      <c r="B1004" s="1386" t="s">
        <v>2125</v>
      </c>
      <c r="C1004" s="1385" t="s">
        <v>2929</v>
      </c>
      <c r="D1004" s="1090">
        <v>0</v>
      </c>
      <c r="E1004" s="1090" t="s">
        <v>2336</v>
      </c>
      <c r="F1004" s="7" t="s">
        <v>1217</v>
      </c>
      <c r="G1004" s="8" t="s">
        <v>2125</v>
      </c>
      <c r="H1004" s="16">
        <v>0</v>
      </c>
      <c r="I1004" s="16">
        <v>-1108.52</v>
      </c>
      <c r="J1004" s="16">
        <v>0</v>
      </c>
      <c r="O1004" s="65" t="s">
        <v>2503</v>
      </c>
      <c r="P1004" s="65" t="s">
        <v>395</v>
      </c>
      <c r="Q1004" s="3">
        <f>VLOOKUP(P1004,Data!$D$2:$E$144,2,FALSE)</f>
        <v>35110000</v>
      </c>
    </row>
    <row r="1005" spans="1:17" x14ac:dyDescent="0.2">
      <c r="B1005" s="8" t="s">
        <v>2126</v>
      </c>
      <c r="D1005" s="16"/>
      <c r="E1005" s="56"/>
      <c r="F1005" s="7" t="s">
        <v>1218</v>
      </c>
      <c r="G1005" s="8" t="s">
        <v>2126</v>
      </c>
      <c r="H1005" s="16">
        <v>0</v>
      </c>
      <c r="I1005" s="16">
        <v>-180.6</v>
      </c>
      <c r="J1005" s="16">
        <v>-940.02</v>
      </c>
      <c r="O1005" s="65"/>
      <c r="P1005" s="65"/>
      <c r="Q1005" s="3" t="e">
        <f>VLOOKUP(P1005,Data!$D$2:$E$144,2,FALSE)</f>
        <v>#N/A</v>
      </c>
    </row>
    <row r="1006" spans="1:17" ht="25.5" x14ac:dyDescent="0.2">
      <c r="A1006" s="1263" t="s">
        <v>2832</v>
      </c>
      <c r="B1006" s="1264" t="s">
        <v>2127</v>
      </c>
      <c r="C1006" s="1263" t="s">
        <v>2897</v>
      </c>
      <c r="D1006" s="1090">
        <v>336</v>
      </c>
      <c r="E1006" s="1090" t="s">
        <v>2336</v>
      </c>
      <c r="F1006" s="7" t="s">
        <v>1219</v>
      </c>
      <c r="G1006" s="8" t="s">
        <v>2127</v>
      </c>
      <c r="H1006" s="16">
        <v>0</v>
      </c>
      <c r="I1006" s="16">
        <v>-335</v>
      </c>
      <c r="J1006" s="16">
        <v>-335.5</v>
      </c>
      <c r="O1006" s="65" t="s">
        <v>287</v>
      </c>
      <c r="P1006" s="65" t="s">
        <v>417</v>
      </c>
      <c r="Q1006" s="3">
        <f>VLOOKUP(P1006,Data!$D$2:$E$144,2,FALSE)</f>
        <v>43800000</v>
      </c>
    </row>
    <row r="1007" spans="1:17" x14ac:dyDescent="0.2">
      <c r="B1007" s="8" t="s">
        <v>2128</v>
      </c>
      <c r="D1007" s="16"/>
      <c r="E1007" s="56"/>
      <c r="F1007" s="7" t="s">
        <v>1220</v>
      </c>
      <c r="G1007" s="8" t="s">
        <v>2128</v>
      </c>
      <c r="H1007" s="16">
        <v>0</v>
      </c>
      <c r="I1007" s="16">
        <v>-1055.0999999999999</v>
      </c>
      <c r="J1007" s="16">
        <v>0</v>
      </c>
      <c r="O1007" s="65"/>
      <c r="P1007" s="65"/>
      <c r="Q1007" s="3" t="e">
        <f>VLOOKUP(P1007,Data!$D$2:$E$144,2,FALSE)</f>
        <v>#N/A</v>
      </c>
    </row>
    <row r="1008" spans="1:17" x14ac:dyDescent="0.2">
      <c r="A1008" s="1488" t="s">
        <v>2835</v>
      </c>
      <c r="B1008" s="1489" t="s">
        <v>2129</v>
      </c>
      <c r="C1008" s="1488" t="s">
        <v>2963</v>
      </c>
      <c r="D1008" s="1090">
        <v>0</v>
      </c>
      <c r="E1008" s="1090" t="s">
        <v>2337</v>
      </c>
      <c r="F1008" s="7" t="s">
        <v>1221</v>
      </c>
      <c r="G1008" s="8" t="s">
        <v>2129</v>
      </c>
      <c r="H1008" s="16">
        <v>0</v>
      </c>
      <c r="I1008" s="16">
        <v>-26.38</v>
      </c>
      <c r="J1008" s="16">
        <v>0</v>
      </c>
      <c r="O1008" s="65" t="s">
        <v>277</v>
      </c>
      <c r="P1008" s="65" t="s">
        <v>324</v>
      </c>
      <c r="Q1008" s="3">
        <f>VLOOKUP(P1008,Data!$D$2:$E$144,2,FALSE)</f>
        <v>15000000</v>
      </c>
    </row>
    <row r="1009" spans="1:25" x14ac:dyDescent="0.2">
      <c r="B1009" s="8" t="s">
        <v>2130</v>
      </c>
      <c r="D1009" s="16"/>
      <c r="E1009" s="56"/>
      <c r="F1009" s="7" t="s">
        <v>1222</v>
      </c>
      <c r="G1009" s="8" t="s">
        <v>2130</v>
      </c>
      <c r="H1009" s="16">
        <v>0</v>
      </c>
      <c r="I1009" s="16">
        <v>-6695</v>
      </c>
      <c r="J1009" s="16">
        <v>0</v>
      </c>
      <c r="O1009" s="65"/>
      <c r="P1009" s="65"/>
      <c r="Q1009" s="3" t="e">
        <f>VLOOKUP(P1009,Data!$D$2:$E$144,2,FALSE)</f>
        <v>#N/A</v>
      </c>
    </row>
    <row r="1010" spans="1:25" ht="15" x14ac:dyDescent="0.25">
      <c r="A1010" s="1165" t="s">
        <v>2832</v>
      </c>
      <c r="B1010" s="1166" t="s">
        <v>2131</v>
      </c>
      <c r="C1010" s="278"/>
      <c r="D1010" s="1090">
        <v>0</v>
      </c>
      <c r="E1010" s="1090" t="s">
        <v>2331</v>
      </c>
      <c r="F1010" s="7" t="s">
        <v>1223</v>
      </c>
      <c r="G1010" s="8" t="s">
        <v>2131</v>
      </c>
      <c r="H1010" s="16">
        <v>0</v>
      </c>
      <c r="I1010" s="16">
        <v>-5020</v>
      </c>
      <c r="J1010" s="16">
        <v>0</v>
      </c>
      <c r="O1010" s="65"/>
      <c r="P1010" s="65"/>
      <c r="Q1010" s="3" t="e">
        <f>VLOOKUP(P1010,Data!$D$2:$E$144,2,FALSE)</f>
        <v>#N/A</v>
      </c>
    </row>
    <row r="1011" spans="1:25" x14ac:dyDescent="0.2">
      <c r="B1011" s="8" t="s">
        <v>2132</v>
      </c>
      <c r="D1011" s="16"/>
      <c r="E1011" s="56"/>
      <c r="F1011" s="7" t="s">
        <v>1224</v>
      </c>
      <c r="G1011" s="8" t="s">
        <v>2132</v>
      </c>
      <c r="H1011" s="16">
        <v>0</v>
      </c>
      <c r="I1011" s="16">
        <v>-42.58</v>
      </c>
      <c r="J1011" s="16">
        <v>0</v>
      </c>
      <c r="O1011" s="65"/>
      <c r="P1011" s="65"/>
      <c r="Q1011" s="3" t="e">
        <f>VLOOKUP(P1011,Data!$D$2:$E$144,2,FALSE)</f>
        <v>#N/A</v>
      </c>
    </row>
    <row r="1012" spans="1:25" x14ac:dyDescent="0.2">
      <c r="B1012" s="8" t="s">
        <v>2133</v>
      </c>
      <c r="D1012" s="16"/>
      <c r="E1012" s="56"/>
      <c r="F1012" s="7" t="s">
        <v>1225</v>
      </c>
      <c r="G1012" s="8" t="s">
        <v>2133</v>
      </c>
      <c r="H1012" s="16">
        <v>0</v>
      </c>
      <c r="I1012" s="16">
        <v>-3456</v>
      </c>
      <c r="J1012" s="16">
        <v>0</v>
      </c>
      <c r="O1012" s="65"/>
      <c r="P1012" s="65"/>
      <c r="Q1012" s="3" t="e">
        <f>VLOOKUP(P1012,Data!$D$2:$E$144,2,FALSE)</f>
        <v>#N/A</v>
      </c>
    </row>
    <row r="1013" spans="1:25" x14ac:dyDescent="0.2">
      <c r="B1013" s="8" t="s">
        <v>2134</v>
      </c>
      <c r="C1013" s="368"/>
      <c r="D1013" s="372"/>
      <c r="E1013" s="372"/>
      <c r="F1013" s="7" t="s">
        <v>1226</v>
      </c>
      <c r="G1013" s="8" t="s">
        <v>2134</v>
      </c>
      <c r="H1013" s="16">
        <v>0</v>
      </c>
      <c r="I1013" s="16">
        <v>-150</v>
      </c>
      <c r="J1013" s="16">
        <v>0</v>
      </c>
      <c r="O1013" s="65"/>
      <c r="P1013" s="65"/>
      <c r="Q1013" s="3" t="e">
        <f>VLOOKUP(P1013,Data!$D$2:$E$144,2,FALSE)</f>
        <v>#N/A</v>
      </c>
    </row>
    <row r="1014" spans="1:25" ht="25.5" x14ac:dyDescent="0.2">
      <c r="A1014" s="1885" t="s">
        <v>2832</v>
      </c>
      <c r="B1014" s="1886" t="s">
        <v>2135</v>
      </c>
      <c r="C1014" s="1885" t="s">
        <v>3106</v>
      </c>
      <c r="D1014" s="1090">
        <v>1935</v>
      </c>
      <c r="E1014" s="1090" t="s">
        <v>2336</v>
      </c>
      <c r="F1014" s="7" t="s">
        <v>1227</v>
      </c>
      <c r="G1014" s="8" t="s">
        <v>2135</v>
      </c>
      <c r="H1014" s="16">
        <v>0</v>
      </c>
      <c r="I1014" s="16">
        <v>-6929.05</v>
      </c>
      <c r="J1014" s="16">
        <v>-2585</v>
      </c>
      <c r="O1014" s="65" t="s">
        <v>287</v>
      </c>
      <c r="P1014" s="65" t="s">
        <v>413</v>
      </c>
      <c r="Q1014" s="3">
        <f>VLOOKUP(P1014,Data!$D$2:$E$144,2,FALSE)</f>
        <v>50110000</v>
      </c>
    </row>
    <row r="1015" spans="1:25" s="257" customFormat="1" x14ac:dyDescent="0.2">
      <c r="B1015" s="256"/>
      <c r="D1015" s="259">
        <f>SUM(D1016:D1018)</f>
        <v>9210.3000000000011</v>
      </c>
      <c r="E1015" s="259"/>
      <c r="F1015" s="255" t="s">
        <v>1228</v>
      </c>
      <c r="G1015" s="256" t="s">
        <v>2136</v>
      </c>
      <c r="H1015" s="259">
        <v>0</v>
      </c>
      <c r="I1015" s="259">
        <v>-2535.1799999999998</v>
      </c>
      <c r="J1015" s="259">
        <v>-10460.33</v>
      </c>
      <c r="Q1015" s="257" t="e">
        <f>VLOOKUP(P1015,Data!$D$2:$E$144,2,FALSE)</f>
        <v>#N/A</v>
      </c>
      <c r="Y1015" s="258"/>
    </row>
    <row r="1016" spans="1:25" s="368" customFormat="1" x14ac:dyDescent="0.2">
      <c r="A1016" s="368" t="s">
        <v>2485</v>
      </c>
      <c r="B1016" s="375" t="s">
        <v>2554</v>
      </c>
      <c r="C1016" s="373" t="s">
        <v>2497</v>
      </c>
      <c r="D1016" s="372">
        <v>1100</v>
      </c>
      <c r="E1016" s="372" t="s">
        <v>2336</v>
      </c>
      <c r="F1016" s="369" t="s">
        <v>1228</v>
      </c>
      <c r="G1016" s="370" t="s">
        <v>2136</v>
      </c>
      <c r="H1016" s="1090"/>
      <c r="I1016" s="1090"/>
      <c r="J1016" s="1090"/>
      <c r="O1016" s="368" t="s">
        <v>288</v>
      </c>
      <c r="P1016" s="368" t="s">
        <v>421</v>
      </c>
      <c r="Q1016" s="368">
        <f>VLOOKUP(P1016,Data!$D$2:$E$144,2,FALSE)</f>
        <v>55110000</v>
      </c>
      <c r="Y1016" s="371"/>
    </row>
    <row r="1017" spans="1:25" ht="25.5" x14ac:dyDescent="0.2">
      <c r="A1017" s="376" t="s">
        <v>2524</v>
      </c>
      <c r="B1017" s="375" t="s">
        <v>2555</v>
      </c>
      <c r="C1017" s="373" t="s">
        <v>2553</v>
      </c>
      <c r="D1017" s="374">
        <v>682.7</v>
      </c>
      <c r="E1017" s="374" t="s">
        <v>2336</v>
      </c>
      <c r="F1017" s="7" t="s">
        <v>1228</v>
      </c>
      <c r="G1017" s="8" t="s">
        <v>2136</v>
      </c>
      <c r="H1017" s="1090"/>
      <c r="I1017" s="1090"/>
      <c r="J1017" s="1090"/>
      <c r="O1017" s="65" t="s">
        <v>288</v>
      </c>
      <c r="P1017" s="65" t="s">
        <v>421</v>
      </c>
      <c r="Q1017" s="3">
        <f>VLOOKUP(P1017,Data!$D$2:$E$144,2,FALSE)</f>
        <v>55110000</v>
      </c>
    </row>
    <row r="1018" spans="1:25" s="946" customFormat="1" ht="25.5" x14ac:dyDescent="0.2">
      <c r="A1018" s="953" t="s">
        <v>2372</v>
      </c>
      <c r="B1018" s="942" t="s">
        <v>2774</v>
      </c>
      <c r="C1018" s="953" t="s">
        <v>2773</v>
      </c>
      <c r="D1018" s="954">
        <v>7427.6</v>
      </c>
      <c r="E1018" s="954" t="s">
        <v>2336</v>
      </c>
      <c r="F1018" s="947" t="s">
        <v>1228</v>
      </c>
      <c r="G1018" s="948" t="s">
        <v>2136</v>
      </c>
      <c r="H1018" s="1090"/>
      <c r="I1018" s="1090"/>
      <c r="J1018" s="1090"/>
      <c r="O1018" s="946" t="s">
        <v>288</v>
      </c>
      <c r="P1018" s="946" t="s">
        <v>421</v>
      </c>
      <c r="Q1018" s="946">
        <f>VLOOKUP(P1018,Data!$D$2:$E$144,2,FALSE)</f>
        <v>55110000</v>
      </c>
      <c r="Y1018" s="949"/>
    </row>
    <row r="1019" spans="1:25" ht="25.5" x14ac:dyDescent="0.2">
      <c r="A1019" s="959" t="s">
        <v>2372</v>
      </c>
      <c r="B1019" s="961" t="s">
        <v>2137</v>
      </c>
      <c r="C1019" s="959" t="s">
        <v>2775</v>
      </c>
      <c r="D1019" s="960">
        <v>250</v>
      </c>
      <c r="E1019" s="960" t="s">
        <v>2336</v>
      </c>
      <c r="F1019" s="7" t="s">
        <v>1229</v>
      </c>
      <c r="G1019" s="8" t="s">
        <v>2137</v>
      </c>
      <c r="H1019" s="16">
        <v>0</v>
      </c>
      <c r="I1019" s="16">
        <v>-85</v>
      </c>
      <c r="J1019" s="16">
        <v>-250</v>
      </c>
      <c r="O1019" s="65" t="s">
        <v>276</v>
      </c>
      <c r="P1019" s="65" t="s">
        <v>309</v>
      </c>
      <c r="Q1019" s="3">
        <f>VLOOKUP(P1019,Data!$D$2:$E$144,2,FALSE)</f>
        <v>80500000</v>
      </c>
    </row>
    <row r="1020" spans="1:25" x14ac:dyDescent="0.2">
      <c r="A1020" s="3" t="s">
        <v>2485</v>
      </c>
      <c r="B1020" s="8" t="s">
        <v>2138</v>
      </c>
      <c r="C1020" s="3" t="s">
        <v>2498</v>
      </c>
      <c r="D1020" s="16">
        <v>612</v>
      </c>
      <c r="E1020" s="56" t="s">
        <v>2336</v>
      </c>
      <c r="F1020" s="7" t="s">
        <v>1230</v>
      </c>
      <c r="G1020" s="8" t="s">
        <v>2138</v>
      </c>
      <c r="H1020" s="16">
        <v>0</v>
      </c>
      <c r="I1020" s="16">
        <v>-612.42999999999995</v>
      </c>
      <c r="J1020" s="16">
        <v>0</v>
      </c>
      <c r="O1020" s="65" t="s">
        <v>427</v>
      </c>
      <c r="P1020" s="65" t="s">
        <v>378</v>
      </c>
      <c r="Q1020" s="3">
        <f>VLOOKUP(P1020,Data!$D$2:$E$144,2,FALSE)</f>
        <v>50320000</v>
      </c>
    </row>
    <row r="1021" spans="1:25" x14ac:dyDescent="0.2">
      <c r="B1021" s="8" t="s">
        <v>2139</v>
      </c>
      <c r="D1021" s="16"/>
      <c r="E1021" s="56"/>
      <c r="F1021" s="7" t="s">
        <v>1231</v>
      </c>
      <c r="G1021" s="8" t="s">
        <v>2139</v>
      </c>
      <c r="H1021" s="16">
        <v>0</v>
      </c>
      <c r="I1021" s="16">
        <v>-631.79999999999995</v>
      </c>
      <c r="J1021" s="16">
        <v>0</v>
      </c>
      <c r="O1021" s="65"/>
      <c r="P1021" s="65"/>
      <c r="Q1021" s="3" t="e">
        <f>VLOOKUP(P1021,Data!$D$2:$E$144,2,FALSE)</f>
        <v>#N/A</v>
      </c>
    </row>
    <row r="1022" spans="1:25" x14ac:dyDescent="0.2">
      <c r="B1022" s="8" t="s">
        <v>2140</v>
      </c>
      <c r="D1022" s="16"/>
      <c r="E1022" s="56"/>
      <c r="F1022" s="7" t="s">
        <v>1232</v>
      </c>
      <c r="G1022" s="8" t="s">
        <v>2140</v>
      </c>
      <c r="H1022" s="16">
        <v>0</v>
      </c>
      <c r="I1022" s="16">
        <v>-495</v>
      </c>
      <c r="J1022" s="16">
        <v>0</v>
      </c>
      <c r="O1022" s="65"/>
      <c r="P1022" s="65"/>
      <c r="Q1022" s="3" t="e">
        <f>VLOOKUP(P1022,Data!$D$2:$E$144,2,FALSE)</f>
        <v>#N/A</v>
      </c>
    </row>
    <row r="1023" spans="1:25" x14ac:dyDescent="0.2">
      <c r="B1023" s="8" t="s">
        <v>2141</v>
      </c>
      <c r="D1023" s="16"/>
      <c r="E1023" s="56"/>
      <c r="F1023" s="7" t="s">
        <v>1233</v>
      </c>
      <c r="G1023" s="8" t="s">
        <v>2141</v>
      </c>
      <c r="H1023" s="16">
        <v>0</v>
      </c>
      <c r="I1023" s="16">
        <v>-187</v>
      </c>
      <c r="J1023" s="16">
        <v>0</v>
      </c>
      <c r="O1023" s="65"/>
      <c r="P1023" s="65"/>
      <c r="Q1023" s="3" t="e">
        <f>VLOOKUP(P1023,Data!$D$2:$E$144,2,FALSE)</f>
        <v>#N/A</v>
      </c>
    </row>
    <row r="1024" spans="1:25" x14ac:dyDescent="0.2">
      <c r="B1024" s="8" t="s">
        <v>2142</v>
      </c>
      <c r="D1024" s="16"/>
      <c r="E1024" s="56"/>
      <c r="F1024" s="7" t="s">
        <v>1234</v>
      </c>
      <c r="G1024" s="8" t="s">
        <v>2142</v>
      </c>
      <c r="H1024" s="16">
        <v>0</v>
      </c>
      <c r="I1024" s="16">
        <v>-325</v>
      </c>
      <c r="J1024" s="16">
        <v>0</v>
      </c>
      <c r="O1024" s="65"/>
      <c r="P1024" s="65"/>
      <c r="Q1024" s="3" t="e">
        <f>VLOOKUP(P1024,Data!$D$2:$E$144,2,FALSE)</f>
        <v>#N/A</v>
      </c>
    </row>
    <row r="1025" spans="1:25" ht="25.5" x14ac:dyDescent="0.2">
      <c r="A1025" s="490" t="s">
        <v>2564</v>
      </c>
      <c r="B1025" s="492" t="s">
        <v>2143</v>
      </c>
      <c r="C1025" s="490" t="s">
        <v>2590</v>
      </c>
      <c r="D1025" s="491">
        <v>0</v>
      </c>
      <c r="E1025" s="491" t="s">
        <v>2331</v>
      </c>
      <c r="F1025" s="7" t="s">
        <v>1235</v>
      </c>
      <c r="G1025" s="8" t="s">
        <v>2143</v>
      </c>
      <c r="H1025" s="16">
        <v>0</v>
      </c>
      <c r="I1025" s="16">
        <v>-600</v>
      </c>
      <c r="J1025" s="16">
        <v>0</v>
      </c>
      <c r="O1025" s="65" t="s">
        <v>2588</v>
      </c>
      <c r="P1025" s="65" t="s">
        <v>355</v>
      </c>
      <c r="Q1025" s="3">
        <f>VLOOKUP(P1025,Data!$D$2:$E$144,2,FALSE)</f>
        <v>92100000</v>
      </c>
    </row>
    <row r="1026" spans="1:25" x14ac:dyDescent="0.2">
      <c r="B1026" s="8" t="s">
        <v>2144</v>
      </c>
      <c r="D1026" s="16"/>
      <c r="E1026" s="56"/>
      <c r="F1026" s="7" t="s">
        <v>1236</v>
      </c>
      <c r="G1026" s="8" t="s">
        <v>2144</v>
      </c>
      <c r="H1026" s="16">
        <v>0</v>
      </c>
      <c r="I1026" s="16">
        <v>-14861.93</v>
      </c>
      <c r="J1026" s="16">
        <v>-381.07</v>
      </c>
      <c r="O1026" s="65"/>
      <c r="P1026" s="65"/>
      <c r="Q1026" s="3" t="e">
        <f>VLOOKUP(P1026,Data!$D$2:$E$144,2,FALSE)</f>
        <v>#N/A</v>
      </c>
    </row>
    <row r="1027" spans="1:25" x14ac:dyDescent="0.2">
      <c r="B1027" s="8" t="s">
        <v>2145</v>
      </c>
      <c r="D1027" s="16"/>
      <c r="E1027" s="56"/>
      <c r="F1027" s="7" t="s">
        <v>1237</v>
      </c>
      <c r="G1027" s="8" t="s">
        <v>2145</v>
      </c>
      <c r="H1027" s="16">
        <v>0</v>
      </c>
      <c r="I1027" s="16">
        <v>-6040</v>
      </c>
      <c r="J1027" s="16">
        <v>-5600</v>
      </c>
      <c r="O1027" s="65"/>
      <c r="P1027" s="65"/>
      <c r="Q1027" s="3" t="e">
        <f>VLOOKUP(P1027,Data!$D$2:$E$144,2,FALSE)</f>
        <v>#N/A</v>
      </c>
    </row>
    <row r="1028" spans="1:25" x14ac:dyDescent="0.2">
      <c r="A1028" s="65" t="s">
        <v>2346</v>
      </c>
      <c r="B1028" s="8" t="s">
        <v>2146</v>
      </c>
      <c r="C1028" s="3" t="s">
        <v>2374</v>
      </c>
      <c r="D1028" s="16">
        <v>1330</v>
      </c>
      <c r="E1028" s="56" t="s">
        <v>2336</v>
      </c>
      <c r="F1028" s="7" t="s">
        <v>1238</v>
      </c>
      <c r="G1028" s="8" t="s">
        <v>2146</v>
      </c>
      <c r="H1028" s="16">
        <v>0</v>
      </c>
      <c r="I1028" s="16">
        <v>-735</v>
      </c>
      <c r="J1028" s="16">
        <v>-1330</v>
      </c>
      <c r="O1028" s="65" t="s">
        <v>276</v>
      </c>
      <c r="P1028" s="65" t="s">
        <v>305</v>
      </c>
      <c r="Q1028" s="3">
        <f>VLOOKUP(P1028,Data!$D$2:$E$144,2,FALSE)</f>
        <v>79340000</v>
      </c>
    </row>
    <row r="1029" spans="1:25" s="426" customFormat="1" x14ac:dyDescent="0.2">
      <c r="B1029" s="256"/>
      <c r="D1029" s="423">
        <f>SUM(D1030:D1031)</f>
        <v>0</v>
      </c>
      <c r="E1029" s="423"/>
      <c r="F1029" s="255" t="s">
        <v>1239</v>
      </c>
      <c r="G1029" s="256" t="s">
        <v>2147</v>
      </c>
      <c r="H1029" s="423">
        <v>0</v>
      </c>
      <c r="I1029" s="423">
        <v>-766.67</v>
      </c>
      <c r="J1029" s="423">
        <v>0</v>
      </c>
      <c r="Q1029" s="426" t="e">
        <f>VLOOKUP(P1029,Data!$D$2:$E$144,2,FALSE)</f>
        <v>#N/A</v>
      </c>
      <c r="Y1029" s="258"/>
    </row>
    <row r="1030" spans="1:25" s="955" customFormat="1" ht="25.5" x14ac:dyDescent="0.2">
      <c r="A1030" s="959" t="s">
        <v>2524</v>
      </c>
      <c r="B1030" s="942" t="s">
        <v>2777</v>
      </c>
      <c r="C1030" s="959" t="s">
        <v>2529</v>
      </c>
      <c r="D1030" s="960">
        <v>0</v>
      </c>
      <c r="E1030" s="960" t="s">
        <v>2337</v>
      </c>
      <c r="F1030" s="956" t="s">
        <v>1239</v>
      </c>
      <c r="G1030" s="957" t="s">
        <v>2147</v>
      </c>
      <c r="H1030" s="1090"/>
      <c r="I1030" s="1090"/>
      <c r="J1030" s="1090"/>
      <c r="O1030" s="955" t="s">
        <v>276</v>
      </c>
      <c r="P1030" s="955" t="s">
        <v>309</v>
      </c>
      <c r="Q1030" s="955">
        <f>VLOOKUP(P1030,Data!$D$2:$E$144,2,FALSE)</f>
        <v>80500000</v>
      </c>
      <c r="Y1030" s="958"/>
    </row>
    <row r="1031" spans="1:25" s="955" customFormat="1" ht="25.5" x14ac:dyDescent="0.2">
      <c r="A1031" s="962" t="s">
        <v>2372</v>
      </c>
      <c r="B1031" s="942" t="s">
        <v>2778</v>
      </c>
      <c r="C1031" s="962" t="s">
        <v>2776</v>
      </c>
      <c r="D1031" s="963">
        <v>0</v>
      </c>
      <c r="E1031" s="963" t="s">
        <v>2337</v>
      </c>
      <c r="F1031" s="956" t="s">
        <v>1239</v>
      </c>
      <c r="G1031" s="957" t="s">
        <v>2147</v>
      </c>
      <c r="H1031" s="1090"/>
      <c r="I1031" s="1090"/>
      <c r="J1031" s="1090"/>
      <c r="O1031" s="955" t="s">
        <v>276</v>
      </c>
      <c r="P1031" s="955" t="s">
        <v>309</v>
      </c>
      <c r="Q1031" s="955">
        <f>VLOOKUP(P1031,Data!$D$2:$E$144,2,FALSE)</f>
        <v>80500000</v>
      </c>
      <c r="Y1031" s="958"/>
    </row>
    <row r="1032" spans="1:25" x14ac:dyDescent="0.2">
      <c r="A1032" s="2266" t="s">
        <v>2835</v>
      </c>
      <c r="B1032" s="2267" t="s">
        <v>2148</v>
      </c>
      <c r="C1032" s="2266" t="s">
        <v>3221</v>
      </c>
      <c r="D1032" s="1090"/>
      <c r="E1032" s="1090" t="s">
        <v>2336</v>
      </c>
      <c r="F1032" s="7" t="s">
        <v>1240</v>
      </c>
      <c r="G1032" s="8" t="s">
        <v>2148</v>
      </c>
      <c r="H1032" s="16">
        <v>0</v>
      </c>
      <c r="I1032" s="16">
        <v>-272.83999999999997</v>
      </c>
      <c r="J1032" s="16">
        <v>-106.75</v>
      </c>
      <c r="O1032" s="65" t="s">
        <v>2379</v>
      </c>
      <c r="P1032" s="65" t="s">
        <v>342</v>
      </c>
      <c r="Q1032" s="3">
        <f>VLOOKUP(P1032,Data!$D$2:$E$144,2,FALSE)</f>
        <v>35810000</v>
      </c>
    </row>
    <row r="1033" spans="1:25" x14ac:dyDescent="0.2">
      <c r="B1033" s="8" t="s">
        <v>2149</v>
      </c>
      <c r="D1033" s="16"/>
      <c r="E1033" s="56"/>
      <c r="F1033" s="7" t="s">
        <v>1241</v>
      </c>
      <c r="G1033" s="8" t="s">
        <v>2149</v>
      </c>
      <c r="H1033" s="16">
        <v>0</v>
      </c>
      <c r="I1033" s="16">
        <v>-270</v>
      </c>
      <c r="J1033" s="16">
        <v>0</v>
      </c>
      <c r="O1033" s="65"/>
      <c r="P1033" s="65"/>
      <c r="Q1033" s="3" t="e">
        <f>VLOOKUP(P1033,Data!$D$2:$E$144,2,FALSE)</f>
        <v>#N/A</v>
      </c>
    </row>
    <row r="1034" spans="1:25" ht="15" x14ac:dyDescent="0.25">
      <c r="A1034" s="1306" t="s">
        <v>2832</v>
      </c>
      <c r="B1034" s="1307" t="s">
        <v>2150</v>
      </c>
      <c r="C1034" s="278"/>
      <c r="D1034" s="1090">
        <v>0</v>
      </c>
      <c r="E1034" s="1090" t="s">
        <v>2331</v>
      </c>
      <c r="F1034" s="7" t="s">
        <v>1242</v>
      </c>
      <c r="G1034" s="8" t="s">
        <v>2150</v>
      </c>
      <c r="H1034" s="16">
        <v>0</v>
      </c>
      <c r="I1034" s="16">
        <v>-488.1</v>
      </c>
      <c r="J1034" s="16">
        <v>0</v>
      </c>
      <c r="O1034" s="65"/>
      <c r="P1034" s="65"/>
      <c r="Q1034" s="3" t="e">
        <f>VLOOKUP(P1034,Data!$D$2:$E$144,2,FALSE)</f>
        <v>#N/A</v>
      </c>
    </row>
    <row r="1035" spans="1:25" x14ac:dyDescent="0.2">
      <c r="A1035" s="965" t="s">
        <v>2372</v>
      </c>
      <c r="B1035" s="967" t="s">
        <v>2151</v>
      </c>
      <c r="C1035" s="965" t="s">
        <v>2779</v>
      </c>
      <c r="D1035" s="966">
        <v>1018.5</v>
      </c>
      <c r="E1035" s="966" t="s">
        <v>2336</v>
      </c>
      <c r="F1035" s="7" t="s">
        <v>1243</v>
      </c>
      <c r="G1035" s="8" t="s">
        <v>2151</v>
      </c>
      <c r="H1035" s="16">
        <v>0</v>
      </c>
      <c r="I1035" s="16">
        <v>-1161</v>
      </c>
      <c r="J1035" s="16">
        <v>0</v>
      </c>
      <c r="O1035" s="964" t="s">
        <v>276</v>
      </c>
      <c r="P1035" s="964" t="s">
        <v>309</v>
      </c>
      <c r="Q1035" s="3">
        <f>VLOOKUP(P1035,Data!$D$2:$E$144,2,FALSE)</f>
        <v>80500000</v>
      </c>
    </row>
    <row r="1036" spans="1:25" x14ac:dyDescent="0.2">
      <c r="B1036" s="8" t="s">
        <v>2152</v>
      </c>
      <c r="D1036" s="16"/>
      <c r="E1036" s="56"/>
      <c r="F1036" s="7" t="s">
        <v>1244</v>
      </c>
      <c r="G1036" s="8" t="s">
        <v>2152</v>
      </c>
      <c r="H1036" s="16">
        <v>0</v>
      </c>
      <c r="I1036" s="16">
        <v>-342.19</v>
      </c>
      <c r="J1036" s="16">
        <v>0</v>
      </c>
      <c r="O1036" s="65"/>
      <c r="P1036" s="65"/>
      <c r="Q1036" s="3" t="e">
        <f>VLOOKUP(P1036,Data!$D$2:$E$144,2,FALSE)</f>
        <v>#N/A</v>
      </c>
    </row>
    <row r="1037" spans="1:25" s="1760" customFormat="1" x14ac:dyDescent="0.2">
      <c r="B1037" s="1759"/>
      <c r="D1037" s="1763">
        <f>SUM(D1038:D1039)</f>
        <v>8171</v>
      </c>
      <c r="E1037" s="1763"/>
      <c r="F1037" s="1758" t="s">
        <v>1245</v>
      </c>
      <c r="G1037" s="1759" t="s">
        <v>2153</v>
      </c>
      <c r="H1037" s="1763">
        <v>0</v>
      </c>
      <c r="I1037" s="1763">
        <v>-907.6</v>
      </c>
      <c r="J1037" s="1763">
        <v>-7730.94</v>
      </c>
      <c r="Q1037" s="1760" t="e">
        <f>VLOOKUP(P1037,Data!$D$2:$E$144,2,FALSE)</f>
        <v>#N/A</v>
      </c>
      <c r="Y1037" s="1762"/>
    </row>
    <row r="1038" spans="1:25" s="1755" customFormat="1" ht="25.5" x14ac:dyDescent="0.2">
      <c r="A1038" s="1764" t="s">
        <v>2832</v>
      </c>
      <c r="B1038" s="1432" t="s">
        <v>3064</v>
      </c>
      <c r="C1038" s="1764" t="s">
        <v>3040</v>
      </c>
      <c r="D1038" s="1090">
        <v>4483</v>
      </c>
      <c r="E1038" s="1090" t="s">
        <v>2336</v>
      </c>
      <c r="F1038" s="1756" t="s">
        <v>1245</v>
      </c>
      <c r="G1038" s="1757" t="s">
        <v>2153</v>
      </c>
      <c r="H1038" s="1090"/>
      <c r="I1038" s="1090"/>
      <c r="J1038" s="1090"/>
      <c r="O1038" s="1765" t="s">
        <v>287</v>
      </c>
      <c r="P1038" s="1765" t="s">
        <v>417</v>
      </c>
      <c r="Q1038" s="1755">
        <f>VLOOKUP(P1038,Data!$D$2:$E$144,2,FALSE)</f>
        <v>43800000</v>
      </c>
      <c r="Y1038" s="1761"/>
    </row>
    <row r="1039" spans="1:25" s="1755" customFormat="1" ht="25.5" x14ac:dyDescent="0.2">
      <c r="A1039" s="1769" t="s">
        <v>2835</v>
      </c>
      <c r="B1039" s="1432" t="s">
        <v>3065</v>
      </c>
      <c r="C1039" s="1769" t="s">
        <v>3040</v>
      </c>
      <c r="D1039" s="1090">
        <v>3688</v>
      </c>
      <c r="E1039" s="1090" t="s">
        <v>2336</v>
      </c>
      <c r="F1039" s="1756" t="s">
        <v>1245</v>
      </c>
      <c r="G1039" s="1757" t="s">
        <v>2153</v>
      </c>
      <c r="H1039" s="1090"/>
      <c r="I1039" s="1090"/>
      <c r="J1039" s="1090"/>
      <c r="O1039" s="1765" t="s">
        <v>287</v>
      </c>
      <c r="P1039" s="1765" t="s">
        <v>417</v>
      </c>
      <c r="Q1039" s="1755">
        <f>VLOOKUP(P1039,Data!$D$2:$E$144,2,FALSE)</f>
        <v>43800000</v>
      </c>
      <c r="Y1039" s="1761"/>
    </row>
    <row r="1040" spans="1:25" x14ac:dyDescent="0.2">
      <c r="B1040" s="8" t="s">
        <v>2154</v>
      </c>
      <c r="D1040" s="16"/>
      <c r="E1040" s="56"/>
      <c r="F1040" s="7" t="s">
        <v>1246</v>
      </c>
      <c r="G1040" s="8" t="s">
        <v>2154</v>
      </c>
      <c r="H1040" s="16">
        <v>0</v>
      </c>
      <c r="I1040" s="16">
        <v>-705</v>
      </c>
      <c r="J1040" s="16">
        <v>0</v>
      </c>
      <c r="O1040" s="65"/>
      <c r="P1040" s="65"/>
      <c r="Q1040" s="3" t="e">
        <f>VLOOKUP(P1040,Data!$D$2:$E$144,2,FALSE)</f>
        <v>#N/A</v>
      </c>
    </row>
    <row r="1041" spans="1:25" ht="25.5" x14ac:dyDescent="0.2">
      <c r="A1041" s="972" t="s">
        <v>2372</v>
      </c>
      <c r="B1041" s="974" t="s">
        <v>2155</v>
      </c>
      <c r="C1041" s="972" t="s">
        <v>2780</v>
      </c>
      <c r="D1041" s="973">
        <v>0</v>
      </c>
      <c r="E1041" s="973" t="s">
        <v>2337</v>
      </c>
      <c r="F1041" s="7" t="s">
        <v>1247</v>
      </c>
      <c r="G1041" s="8" t="s">
        <v>2155</v>
      </c>
      <c r="H1041" s="16">
        <v>0</v>
      </c>
      <c r="I1041" s="16">
        <v>-1400</v>
      </c>
      <c r="J1041" s="16">
        <v>0</v>
      </c>
      <c r="O1041" s="968" t="s">
        <v>276</v>
      </c>
      <c r="P1041" s="968" t="s">
        <v>309</v>
      </c>
      <c r="Q1041" s="3">
        <f>VLOOKUP(P1041,Data!$D$2:$E$144,2,FALSE)</f>
        <v>80500000</v>
      </c>
    </row>
    <row r="1042" spans="1:25" x14ac:dyDescent="0.2">
      <c r="A1042" s="3" t="s">
        <v>2346</v>
      </c>
      <c r="B1042" s="8" t="s">
        <v>2156</v>
      </c>
      <c r="C1042" s="3" t="s">
        <v>2371</v>
      </c>
      <c r="D1042" s="16">
        <v>0</v>
      </c>
      <c r="E1042" s="56"/>
      <c r="F1042" s="7" t="s">
        <v>1248</v>
      </c>
      <c r="G1042" s="8" t="s">
        <v>2156</v>
      </c>
      <c r="H1042" s="16">
        <v>0</v>
      </c>
      <c r="I1042" s="16">
        <v>-6270</v>
      </c>
      <c r="J1042" s="16">
        <v>-3912.98</v>
      </c>
      <c r="O1042" s="65" t="s">
        <v>276</v>
      </c>
      <c r="P1042" s="65" t="s">
        <v>318</v>
      </c>
      <c r="Q1042" s="3">
        <f>VLOOKUP(P1042,Data!$D$2:$E$144,2,FALSE)</f>
        <v>79600000</v>
      </c>
    </row>
    <row r="1043" spans="1:25" x14ac:dyDescent="0.2">
      <c r="B1043" s="8" t="s">
        <v>2157</v>
      </c>
      <c r="D1043" s="16"/>
      <c r="E1043" s="56"/>
      <c r="F1043" s="7" t="s">
        <v>1249</v>
      </c>
      <c r="G1043" s="8" t="s">
        <v>2157</v>
      </c>
      <c r="H1043" s="16">
        <v>0</v>
      </c>
      <c r="I1043" s="16">
        <v>-3019.92</v>
      </c>
      <c r="J1043" s="16">
        <v>-2222.67</v>
      </c>
      <c r="O1043" s="65"/>
      <c r="P1043" s="65"/>
      <c r="Q1043" s="3" t="e">
        <f>VLOOKUP(P1043,Data!$D$2:$E$144,2,FALSE)</f>
        <v>#N/A</v>
      </c>
    </row>
    <row r="1044" spans="1:25" s="426" customFormat="1" x14ac:dyDescent="0.2">
      <c r="B1044" s="256"/>
      <c r="D1044" s="423">
        <f>SUM(D1045:D1046)</f>
        <v>0</v>
      </c>
      <c r="E1044" s="423"/>
      <c r="F1044" s="255" t="s">
        <v>1250</v>
      </c>
      <c r="G1044" s="256" t="s">
        <v>2158</v>
      </c>
      <c r="H1044" s="423">
        <v>0</v>
      </c>
      <c r="I1044" s="423">
        <v>-5600</v>
      </c>
      <c r="J1044" s="423">
        <v>0</v>
      </c>
      <c r="Q1044" s="426" t="e">
        <f>VLOOKUP(P1044,Data!$D$2:$E$144,2,FALSE)</f>
        <v>#N/A</v>
      </c>
      <c r="Y1044" s="258"/>
    </row>
    <row r="1045" spans="1:25" s="968" customFormat="1" ht="25.5" x14ac:dyDescent="0.2">
      <c r="A1045" s="972" t="s">
        <v>2564</v>
      </c>
      <c r="B1045" s="942" t="s">
        <v>2782</v>
      </c>
      <c r="C1045" s="972" t="s">
        <v>2591</v>
      </c>
      <c r="D1045" s="973">
        <v>0</v>
      </c>
      <c r="E1045" s="973" t="s">
        <v>2336</v>
      </c>
      <c r="F1045" s="969" t="s">
        <v>1250</v>
      </c>
      <c r="G1045" s="970" t="s">
        <v>2158</v>
      </c>
      <c r="H1045" s="1090"/>
      <c r="I1045" s="1090"/>
      <c r="J1045" s="1090"/>
      <c r="O1045" s="968" t="s">
        <v>276</v>
      </c>
      <c r="P1045" s="968" t="s">
        <v>309</v>
      </c>
      <c r="Q1045" s="968">
        <f>VLOOKUP(P1045,Data!$D$2:$E$144,2,FALSE)</f>
        <v>80500000</v>
      </c>
      <c r="Y1045" s="971"/>
    </row>
    <row r="1046" spans="1:25" ht="25.5" x14ac:dyDescent="0.2">
      <c r="A1046" s="975" t="s">
        <v>2372</v>
      </c>
      <c r="B1046" s="942" t="s">
        <v>2783</v>
      </c>
      <c r="C1046" s="975" t="s">
        <v>2781</v>
      </c>
      <c r="D1046" s="976">
        <v>0</v>
      </c>
      <c r="E1046" s="976" t="s">
        <v>2336</v>
      </c>
      <c r="F1046" s="7" t="s">
        <v>1250</v>
      </c>
      <c r="G1046" s="8" t="s">
        <v>2158</v>
      </c>
      <c r="H1046" s="1090"/>
      <c r="I1046" s="1090"/>
      <c r="J1046" s="1090"/>
      <c r="O1046" s="65" t="s">
        <v>276</v>
      </c>
      <c r="P1046" s="65" t="s">
        <v>309</v>
      </c>
      <c r="Q1046" s="3">
        <f>VLOOKUP(P1046,Data!$D$2:$E$144,2,FALSE)</f>
        <v>80500000</v>
      </c>
    </row>
    <row r="1047" spans="1:25" ht="15" x14ac:dyDescent="0.25">
      <c r="A1047" s="2306" t="s">
        <v>2832</v>
      </c>
      <c r="B1047" s="2307" t="s">
        <v>2159</v>
      </c>
      <c r="C1047" s="278"/>
      <c r="D1047" s="1090">
        <v>0</v>
      </c>
      <c r="E1047" s="1090"/>
      <c r="F1047" s="7" t="s">
        <v>1251</v>
      </c>
      <c r="G1047" s="8" t="s">
        <v>2159</v>
      </c>
      <c r="H1047" s="16">
        <v>0</v>
      </c>
      <c r="I1047" s="16">
        <v>-350</v>
      </c>
      <c r="J1047" s="16">
        <v>-375</v>
      </c>
      <c r="O1047" s="65"/>
      <c r="P1047" s="65"/>
      <c r="Q1047" s="3" t="e">
        <f>VLOOKUP(P1047,Data!$D$2:$E$144,2,FALSE)</f>
        <v>#N/A</v>
      </c>
    </row>
    <row r="1048" spans="1:25" x14ac:dyDescent="0.2">
      <c r="B1048" s="8" t="s">
        <v>2160</v>
      </c>
      <c r="D1048" s="16"/>
      <c r="E1048" s="56"/>
      <c r="F1048" s="7" t="s">
        <v>1252</v>
      </c>
      <c r="G1048" s="8" t="s">
        <v>2160</v>
      </c>
      <c r="H1048" s="16">
        <v>0</v>
      </c>
      <c r="I1048" s="16">
        <v>-754</v>
      </c>
      <c r="J1048" s="16">
        <v>0</v>
      </c>
      <c r="O1048" s="65"/>
      <c r="P1048" s="65"/>
      <c r="Q1048" s="3" t="e">
        <f>VLOOKUP(P1048,Data!$D$2:$E$144,2,FALSE)</f>
        <v>#N/A</v>
      </c>
    </row>
    <row r="1049" spans="1:25" ht="25.5" x14ac:dyDescent="0.2">
      <c r="A1049" s="1353" t="s">
        <v>2835</v>
      </c>
      <c r="B1049" s="1355" t="s">
        <v>2161</v>
      </c>
      <c r="C1049" s="1353" t="s">
        <v>2919</v>
      </c>
      <c r="D1049" s="1090">
        <v>8248</v>
      </c>
      <c r="E1049" s="1090" t="s">
        <v>2336</v>
      </c>
      <c r="F1049" s="7" t="s">
        <v>1253</v>
      </c>
      <c r="G1049" s="8" t="s">
        <v>2161</v>
      </c>
      <c r="H1049" s="16">
        <v>0</v>
      </c>
      <c r="I1049" s="16">
        <v>-1357.6</v>
      </c>
      <c r="J1049" s="16">
        <v>-8208.5</v>
      </c>
      <c r="O1049" s="65" t="s">
        <v>2757</v>
      </c>
      <c r="P1049" s="65" t="s">
        <v>328</v>
      </c>
      <c r="Q1049" s="3">
        <f>VLOOKUP(P1049,Data!$D$2:$E$144,2,FALSE)</f>
        <v>39830000</v>
      </c>
    </row>
    <row r="1050" spans="1:25" x14ac:dyDescent="0.2">
      <c r="B1050" s="8" t="s">
        <v>2162</v>
      </c>
      <c r="D1050" s="16"/>
      <c r="E1050" s="56"/>
      <c r="F1050" s="7" t="s">
        <v>1254</v>
      </c>
      <c r="G1050" s="8" t="s">
        <v>2162</v>
      </c>
      <c r="H1050" s="16">
        <v>0</v>
      </c>
      <c r="I1050" s="16">
        <v>0</v>
      </c>
      <c r="J1050" s="16">
        <v>-625</v>
      </c>
      <c r="O1050" s="65"/>
      <c r="P1050" s="65"/>
      <c r="Q1050" s="3" t="e">
        <f>VLOOKUP(P1050,Data!$D$2:$E$144,2,FALSE)</f>
        <v>#N/A</v>
      </c>
    </row>
    <row r="1051" spans="1:25" ht="15" x14ac:dyDescent="0.25">
      <c r="A1051" s="1855" t="s">
        <v>2832</v>
      </c>
      <c r="B1051" s="1856" t="s">
        <v>2163</v>
      </c>
      <c r="C1051" s="278"/>
      <c r="D1051" s="1090">
        <v>0</v>
      </c>
      <c r="E1051" s="1090" t="s">
        <v>2331</v>
      </c>
      <c r="F1051" s="7" t="s">
        <v>1255</v>
      </c>
      <c r="G1051" s="8" t="s">
        <v>2163</v>
      </c>
      <c r="H1051" s="16">
        <v>0</v>
      </c>
      <c r="I1051" s="16">
        <v>-356.8</v>
      </c>
      <c r="J1051" s="16">
        <v>-119</v>
      </c>
      <c r="O1051" s="65"/>
      <c r="P1051" s="65"/>
      <c r="Q1051" s="3" t="e">
        <f>VLOOKUP(P1051,Data!$D$2:$E$144,2,FALSE)</f>
        <v>#N/A</v>
      </c>
    </row>
    <row r="1052" spans="1:25" x14ac:dyDescent="0.2">
      <c r="A1052" s="3" t="s">
        <v>2345</v>
      </c>
      <c r="B1052" s="8" t="s">
        <v>2164</v>
      </c>
      <c r="C1052" s="230" t="s">
        <v>2473</v>
      </c>
      <c r="D1052" s="231">
        <v>1200</v>
      </c>
      <c r="E1052" s="231" t="s">
        <v>2336</v>
      </c>
      <c r="F1052" s="7" t="s">
        <v>1256</v>
      </c>
      <c r="G1052" s="8" t="s">
        <v>2164</v>
      </c>
      <c r="H1052" s="16">
        <v>0</v>
      </c>
      <c r="I1052" s="16">
        <v>-274.95</v>
      </c>
      <c r="J1052" s="16">
        <v>-1249.81</v>
      </c>
      <c r="O1052" s="65" t="s">
        <v>427</v>
      </c>
      <c r="P1052" s="65" t="s">
        <v>374</v>
      </c>
      <c r="Q1052" s="3">
        <f>VLOOKUP(P1052,Data!$D$2:$E$144,2,FALSE)</f>
        <v>48800000</v>
      </c>
    </row>
    <row r="1053" spans="1:25" x14ac:dyDescent="0.2">
      <c r="B1053" s="8" t="s">
        <v>2165</v>
      </c>
      <c r="D1053" s="16"/>
      <c r="E1053" s="56"/>
      <c r="F1053" s="7" t="s">
        <v>1257</v>
      </c>
      <c r="G1053" s="8" t="s">
        <v>2165</v>
      </c>
      <c r="H1053" s="16">
        <v>0</v>
      </c>
      <c r="I1053" s="16">
        <v>0</v>
      </c>
      <c r="J1053" s="16">
        <v>-2829</v>
      </c>
      <c r="O1053" s="65"/>
      <c r="P1053" s="65"/>
      <c r="Q1053" s="3" t="e">
        <f>VLOOKUP(P1053,Data!$D$2:$E$144,2,FALSE)</f>
        <v>#N/A</v>
      </c>
    </row>
    <row r="1054" spans="1:25" ht="25.5" x14ac:dyDescent="0.2">
      <c r="A1054" s="1212" t="s">
        <v>2835</v>
      </c>
      <c r="B1054" s="1213" t="s">
        <v>2166</v>
      </c>
      <c r="C1054" s="1212" t="s">
        <v>2879</v>
      </c>
      <c r="D1054" s="1090">
        <v>0</v>
      </c>
      <c r="E1054" s="1090" t="s">
        <v>2337</v>
      </c>
      <c r="F1054" s="7" t="s">
        <v>1258</v>
      </c>
      <c r="G1054" s="8" t="s">
        <v>2166</v>
      </c>
      <c r="H1054" s="16">
        <v>0</v>
      </c>
      <c r="I1054" s="16">
        <v>-3875.45</v>
      </c>
      <c r="J1054" s="16">
        <v>0</v>
      </c>
      <c r="O1054" s="65" t="s">
        <v>287</v>
      </c>
      <c r="P1054" s="65" t="s">
        <v>417</v>
      </c>
      <c r="Q1054" s="3">
        <f>VLOOKUP(P1054,Data!$D$2:$E$144,2,FALSE)</f>
        <v>43800000</v>
      </c>
    </row>
    <row r="1055" spans="1:25" x14ac:dyDescent="0.2">
      <c r="B1055" s="8" t="s">
        <v>2167</v>
      </c>
      <c r="D1055" s="16"/>
      <c r="E1055" s="56"/>
      <c r="F1055" s="7" t="s">
        <v>1259</v>
      </c>
      <c r="G1055" s="8" t="s">
        <v>2167</v>
      </c>
      <c r="H1055" s="16">
        <v>0</v>
      </c>
      <c r="I1055" s="16">
        <v>-3746</v>
      </c>
      <c r="J1055" s="16">
        <v>-3752</v>
      </c>
      <c r="O1055" s="65"/>
      <c r="P1055" s="65"/>
      <c r="Q1055" s="3" t="e">
        <f>VLOOKUP(P1055,Data!$D$2:$E$144,2,FALSE)</f>
        <v>#N/A</v>
      </c>
    </row>
    <row r="1056" spans="1:25" x14ac:dyDescent="0.2">
      <c r="B1056" s="8" t="s">
        <v>2168</v>
      </c>
      <c r="D1056" s="16"/>
      <c r="E1056" s="56"/>
      <c r="F1056" s="7" t="s">
        <v>1260</v>
      </c>
      <c r="G1056" s="8" t="s">
        <v>2168</v>
      </c>
      <c r="H1056" s="16">
        <v>0</v>
      </c>
      <c r="I1056" s="16">
        <v>0</v>
      </c>
      <c r="J1056" s="16">
        <v>-180</v>
      </c>
      <c r="O1056" s="65"/>
      <c r="P1056" s="65"/>
      <c r="Q1056" s="3" t="e">
        <f>VLOOKUP(P1056,Data!$D$2:$E$144,2,FALSE)</f>
        <v>#N/A</v>
      </c>
    </row>
    <row r="1057" spans="1:17" x14ac:dyDescent="0.2">
      <c r="B1057" s="8" t="s">
        <v>2169</v>
      </c>
      <c r="D1057" s="16"/>
      <c r="E1057" s="56"/>
      <c r="F1057" s="7" t="s">
        <v>1261</v>
      </c>
      <c r="G1057" s="8" t="s">
        <v>2169</v>
      </c>
      <c r="H1057" s="16">
        <v>0</v>
      </c>
      <c r="I1057" s="16">
        <v>-176</v>
      </c>
      <c r="J1057" s="16">
        <v>0</v>
      </c>
      <c r="O1057" s="65"/>
      <c r="P1057" s="65"/>
      <c r="Q1057" s="3" t="e">
        <f>VLOOKUP(P1057,Data!$D$2:$E$144,2,FALSE)</f>
        <v>#N/A</v>
      </c>
    </row>
    <row r="1058" spans="1:17" x14ac:dyDescent="0.2">
      <c r="B1058" s="8" t="s">
        <v>2170</v>
      </c>
      <c r="D1058" s="16"/>
      <c r="E1058" s="56"/>
      <c r="F1058" s="7" t="s">
        <v>1262</v>
      </c>
      <c r="G1058" s="8" t="s">
        <v>2170</v>
      </c>
      <c r="H1058" s="16">
        <v>0</v>
      </c>
      <c r="I1058" s="16">
        <v>-1232</v>
      </c>
      <c r="J1058" s="16">
        <v>0</v>
      </c>
      <c r="O1058" s="65"/>
      <c r="P1058" s="65"/>
      <c r="Q1058" s="3" t="e">
        <f>VLOOKUP(P1058,Data!$D$2:$E$144,2,FALSE)</f>
        <v>#N/A</v>
      </c>
    </row>
    <row r="1059" spans="1:17" ht="25.5" x14ac:dyDescent="0.2">
      <c r="A1059" s="1881" t="s">
        <v>2835</v>
      </c>
      <c r="B1059" s="1882" t="s">
        <v>2171</v>
      </c>
      <c r="C1059" s="1881" t="s">
        <v>3104</v>
      </c>
      <c r="D1059" s="1090">
        <v>0</v>
      </c>
      <c r="E1059" s="1090" t="s">
        <v>2337</v>
      </c>
      <c r="F1059" s="7" t="s">
        <v>1263</v>
      </c>
      <c r="G1059" s="8" t="s">
        <v>2171</v>
      </c>
      <c r="H1059" s="16">
        <v>0</v>
      </c>
      <c r="I1059" s="16">
        <v>-1458</v>
      </c>
      <c r="J1059" s="16">
        <v>0</v>
      </c>
      <c r="O1059" s="65" t="s">
        <v>2378</v>
      </c>
      <c r="P1059" s="65" t="s">
        <v>362</v>
      </c>
      <c r="Q1059" s="3">
        <f>VLOOKUP(P1059,Data!$D$2:$E$144,2,FALSE)</f>
        <v>85147000</v>
      </c>
    </row>
    <row r="1060" spans="1:17" ht="25.5" x14ac:dyDescent="0.2">
      <c r="A1060" s="493" t="s">
        <v>2564</v>
      </c>
      <c r="B1060" s="495" t="s">
        <v>2172</v>
      </c>
      <c r="C1060" s="493" t="s">
        <v>2576</v>
      </c>
      <c r="D1060" s="494">
        <v>0</v>
      </c>
      <c r="E1060" s="494" t="s">
        <v>2337</v>
      </c>
      <c r="F1060" s="7" t="s">
        <v>1264</v>
      </c>
      <c r="G1060" s="8" t="s">
        <v>2172</v>
      </c>
      <c r="H1060" s="16">
        <v>0</v>
      </c>
      <c r="I1060" s="16">
        <v>-2975</v>
      </c>
      <c r="J1060" s="16">
        <v>-3400</v>
      </c>
      <c r="O1060" s="65" t="s">
        <v>284</v>
      </c>
      <c r="P1060" s="65" t="s">
        <v>388</v>
      </c>
      <c r="Q1060" s="3">
        <f>VLOOKUP(P1060,Data!$D$2:$E$144,2,FALSE)</f>
        <v>22000000</v>
      </c>
    </row>
    <row r="1061" spans="1:17" x14ac:dyDescent="0.2">
      <c r="A1061" s="1545" t="s">
        <v>2835</v>
      </c>
      <c r="B1061" s="1546" t="s">
        <v>2173</v>
      </c>
      <c r="C1061" s="1545" t="s">
        <v>2985</v>
      </c>
      <c r="D1061" s="1090">
        <v>5305</v>
      </c>
      <c r="E1061" s="1090" t="s">
        <v>2336</v>
      </c>
      <c r="F1061" s="7" t="s">
        <v>1265</v>
      </c>
      <c r="G1061" s="8" t="s">
        <v>2173</v>
      </c>
      <c r="H1061" s="16">
        <v>0</v>
      </c>
      <c r="I1061" s="16">
        <v>0</v>
      </c>
      <c r="J1061" s="16">
        <v>-14356.72</v>
      </c>
      <c r="O1061" s="65" t="s">
        <v>2379</v>
      </c>
      <c r="P1061" s="65" t="s">
        <v>338</v>
      </c>
      <c r="Q1061" s="3">
        <f>VLOOKUP(P1061,Data!$D$2:$E$144,2,FALSE)</f>
        <v>18420000</v>
      </c>
    </row>
    <row r="1062" spans="1:17" x14ac:dyDescent="0.2">
      <c r="B1062" s="8" t="s">
        <v>2174</v>
      </c>
      <c r="D1062" s="16"/>
      <c r="E1062" s="56"/>
      <c r="F1062" s="7" t="s">
        <v>1266</v>
      </c>
      <c r="G1062" s="8" t="s">
        <v>2174</v>
      </c>
      <c r="H1062" s="16">
        <v>0</v>
      </c>
      <c r="I1062" s="16">
        <v>-6183.04</v>
      </c>
      <c r="J1062" s="16">
        <v>0</v>
      </c>
      <c r="O1062" s="65"/>
      <c r="P1062" s="65"/>
      <c r="Q1062" s="3" t="e">
        <f>VLOOKUP(P1062,Data!$D$2:$E$144,2,FALSE)</f>
        <v>#N/A</v>
      </c>
    </row>
    <row r="1063" spans="1:17" x14ac:dyDescent="0.2">
      <c r="B1063" s="8" t="s">
        <v>2175</v>
      </c>
      <c r="D1063" s="16"/>
      <c r="E1063" s="56"/>
      <c r="F1063" s="7" t="s">
        <v>1267</v>
      </c>
      <c r="G1063" s="8" t="s">
        <v>2175</v>
      </c>
      <c r="H1063" s="16">
        <v>0</v>
      </c>
      <c r="I1063" s="16">
        <v>-140</v>
      </c>
      <c r="J1063" s="16">
        <v>0</v>
      </c>
      <c r="O1063" s="65"/>
      <c r="P1063" s="65"/>
      <c r="Q1063" s="3" t="e">
        <f>VLOOKUP(P1063,Data!$D$2:$E$144,2,FALSE)</f>
        <v>#N/A</v>
      </c>
    </row>
    <row r="1064" spans="1:17" ht="25.5" x14ac:dyDescent="0.2">
      <c r="A1064" s="496" t="s">
        <v>2564</v>
      </c>
      <c r="B1064" s="498" t="s">
        <v>2176</v>
      </c>
      <c r="C1064" s="496" t="s">
        <v>2591</v>
      </c>
      <c r="D1064" s="497">
        <v>0</v>
      </c>
      <c r="E1064" s="497" t="s">
        <v>2337</v>
      </c>
      <c r="F1064" s="7" t="s">
        <v>1268</v>
      </c>
      <c r="G1064" s="8" t="s">
        <v>2176</v>
      </c>
      <c r="H1064" s="16">
        <v>0</v>
      </c>
      <c r="I1064" s="16">
        <v>-1495</v>
      </c>
      <c r="J1064" s="16">
        <v>0</v>
      </c>
      <c r="O1064" s="65" t="s">
        <v>276</v>
      </c>
      <c r="P1064" s="65" t="s">
        <v>309</v>
      </c>
      <c r="Q1064" s="3">
        <f>VLOOKUP(P1064,Data!$D$2:$E$144,2,FALSE)</f>
        <v>80500000</v>
      </c>
    </row>
    <row r="1065" spans="1:17" x14ac:dyDescent="0.2">
      <c r="A1065" s="1240" t="s">
        <v>2835</v>
      </c>
      <c r="B1065" s="1241" t="s">
        <v>2177</v>
      </c>
      <c r="C1065" s="1240" t="s">
        <v>2887</v>
      </c>
      <c r="D1065" s="1090">
        <v>0</v>
      </c>
      <c r="E1065" s="1090" t="s">
        <v>2336</v>
      </c>
      <c r="F1065" s="7" t="s">
        <v>1269</v>
      </c>
      <c r="G1065" s="8" t="s">
        <v>2177</v>
      </c>
      <c r="H1065" s="16">
        <v>0</v>
      </c>
      <c r="I1065" s="16">
        <v>-1950</v>
      </c>
      <c r="J1065" s="16">
        <v>0</v>
      </c>
      <c r="O1065" s="65" t="s">
        <v>2503</v>
      </c>
      <c r="P1065" s="65" t="s">
        <v>395</v>
      </c>
      <c r="Q1065" s="3">
        <f>VLOOKUP(P1065,Data!$D$2:$E$144,2,FALSE)</f>
        <v>35110000</v>
      </c>
    </row>
    <row r="1066" spans="1:17" x14ac:dyDescent="0.2">
      <c r="A1066" s="2035" t="s">
        <v>2835</v>
      </c>
      <c r="B1066" s="2036" t="s">
        <v>2178</v>
      </c>
      <c r="C1066" s="2035" t="s">
        <v>3150</v>
      </c>
      <c r="D1066" s="1090">
        <v>0</v>
      </c>
      <c r="E1066" s="1090" t="s">
        <v>2331</v>
      </c>
      <c r="F1066" s="7" t="s">
        <v>1270</v>
      </c>
      <c r="G1066" s="8" t="s">
        <v>2178</v>
      </c>
      <c r="H1066" s="16">
        <v>0</v>
      </c>
      <c r="I1066" s="16">
        <v>0</v>
      </c>
      <c r="J1066" s="16">
        <v>-213</v>
      </c>
      <c r="O1066" s="65"/>
      <c r="P1066" s="65"/>
      <c r="Q1066" s="3" t="e">
        <f>VLOOKUP(P1066,Data!$D$2:$E$144,2,FALSE)</f>
        <v>#N/A</v>
      </c>
    </row>
    <row r="1067" spans="1:17" x14ac:dyDescent="0.2">
      <c r="B1067" s="8" t="s">
        <v>2179</v>
      </c>
      <c r="D1067" s="16"/>
      <c r="E1067" s="56"/>
      <c r="F1067" s="7" t="s">
        <v>1271</v>
      </c>
      <c r="G1067" s="8" t="s">
        <v>2179</v>
      </c>
      <c r="H1067" s="16">
        <v>0</v>
      </c>
      <c r="I1067" s="16">
        <v>-700</v>
      </c>
      <c r="J1067" s="16">
        <v>0</v>
      </c>
      <c r="O1067" s="65"/>
      <c r="P1067" s="65"/>
      <c r="Q1067" s="3" t="e">
        <f>VLOOKUP(P1067,Data!$D$2:$E$144,2,FALSE)</f>
        <v>#N/A</v>
      </c>
    </row>
    <row r="1068" spans="1:17" x14ac:dyDescent="0.2">
      <c r="B1068" s="8" t="s">
        <v>2180</v>
      </c>
      <c r="D1068" s="16"/>
      <c r="E1068" s="56"/>
      <c r="F1068" s="7" t="s">
        <v>1272</v>
      </c>
      <c r="G1068" s="8" t="s">
        <v>2180</v>
      </c>
      <c r="H1068" s="16">
        <v>0</v>
      </c>
      <c r="I1068" s="16">
        <v>0</v>
      </c>
      <c r="J1068" s="16">
        <v>-485.5</v>
      </c>
      <c r="O1068" s="65"/>
      <c r="P1068" s="65"/>
      <c r="Q1068" s="3" t="e">
        <f>VLOOKUP(P1068,Data!$D$2:$E$144,2,FALSE)</f>
        <v>#N/A</v>
      </c>
    </row>
    <row r="1069" spans="1:17" x14ac:dyDescent="0.2">
      <c r="A1069" s="572" t="s">
        <v>2443</v>
      </c>
      <c r="B1069" s="574" t="s">
        <v>2181</v>
      </c>
      <c r="C1069" s="572" t="s">
        <v>2605</v>
      </c>
      <c r="D1069" s="573">
        <v>500</v>
      </c>
      <c r="E1069" s="573" t="s">
        <v>2607</v>
      </c>
      <c r="F1069" s="7" t="s">
        <v>1273</v>
      </c>
      <c r="G1069" s="8" t="s">
        <v>2181</v>
      </c>
      <c r="H1069" s="16">
        <v>0</v>
      </c>
      <c r="I1069" s="16">
        <v>-1250</v>
      </c>
      <c r="J1069" s="16">
        <v>-5950</v>
      </c>
      <c r="O1069" s="65" t="s">
        <v>276</v>
      </c>
      <c r="P1069" s="65" t="s">
        <v>311</v>
      </c>
      <c r="Q1069" s="3">
        <f>VLOOKUP(P1069,Data!$D$2:$E$144,2,FALSE)</f>
        <v>66000000</v>
      </c>
    </row>
    <row r="1070" spans="1:17" x14ac:dyDescent="0.2">
      <c r="B1070" s="8" t="s">
        <v>2182</v>
      </c>
      <c r="D1070" s="16"/>
      <c r="E1070" s="56"/>
      <c r="F1070" s="7" t="s">
        <v>1274</v>
      </c>
      <c r="G1070" s="8" t="s">
        <v>2182</v>
      </c>
      <c r="H1070" s="16">
        <v>0</v>
      </c>
      <c r="I1070" s="16">
        <v>-2525</v>
      </c>
      <c r="J1070" s="16">
        <v>0</v>
      </c>
      <c r="O1070" s="65"/>
      <c r="P1070" s="65"/>
      <c r="Q1070" s="3" t="e">
        <f>VLOOKUP(P1070,Data!$D$2:$E$144,2,FALSE)</f>
        <v>#N/A</v>
      </c>
    </row>
    <row r="1071" spans="1:17" x14ac:dyDescent="0.2">
      <c r="B1071" s="8" t="s">
        <v>2183</v>
      </c>
      <c r="D1071" s="16"/>
      <c r="E1071" s="56"/>
      <c r="F1071" s="7" t="s">
        <v>1275</v>
      </c>
      <c r="G1071" s="8" t="s">
        <v>2183</v>
      </c>
      <c r="H1071" s="16">
        <v>0</v>
      </c>
      <c r="I1071" s="16">
        <v>0</v>
      </c>
      <c r="J1071" s="16">
        <v>-4850</v>
      </c>
      <c r="O1071" s="65"/>
      <c r="P1071" s="65"/>
      <c r="Q1071" s="3" t="e">
        <f>VLOOKUP(P1071,Data!$D$2:$E$144,2,FALSE)</f>
        <v>#N/A</v>
      </c>
    </row>
    <row r="1072" spans="1:17" x14ac:dyDescent="0.2">
      <c r="B1072" s="8" t="s">
        <v>2184</v>
      </c>
      <c r="D1072" s="16"/>
      <c r="E1072" s="56"/>
      <c r="F1072" s="7" t="s">
        <v>1276</v>
      </c>
      <c r="G1072" s="8" t="s">
        <v>2184</v>
      </c>
      <c r="H1072" s="16">
        <v>0</v>
      </c>
      <c r="I1072" s="16">
        <v>0</v>
      </c>
      <c r="J1072" s="16">
        <v>-3144</v>
      </c>
      <c r="O1072" s="65"/>
      <c r="P1072" s="65"/>
      <c r="Q1072" s="3" t="e">
        <f>VLOOKUP(P1072,Data!$D$2:$E$144,2,FALSE)</f>
        <v>#N/A</v>
      </c>
    </row>
    <row r="1073" spans="1:25" x14ac:dyDescent="0.2">
      <c r="B1073" s="8" t="s">
        <v>2185</v>
      </c>
      <c r="D1073" s="16"/>
      <c r="E1073" s="56"/>
      <c r="F1073" s="7" t="s">
        <v>1277</v>
      </c>
      <c r="G1073" s="8" t="s">
        <v>2185</v>
      </c>
      <c r="H1073" s="16">
        <v>0</v>
      </c>
      <c r="I1073" s="16">
        <v>0</v>
      </c>
      <c r="J1073" s="16">
        <v>-4750</v>
      </c>
      <c r="O1073" s="65"/>
      <c r="P1073" s="65"/>
      <c r="Q1073" s="3" t="e">
        <f>VLOOKUP(P1073,Data!$D$2:$E$144,2,FALSE)</f>
        <v>#N/A</v>
      </c>
    </row>
    <row r="1074" spans="1:25" x14ac:dyDescent="0.2">
      <c r="B1074" s="8" t="s">
        <v>2186</v>
      </c>
      <c r="D1074" s="16"/>
      <c r="E1074" s="56"/>
      <c r="F1074" s="7" t="s">
        <v>1278</v>
      </c>
      <c r="G1074" s="8" t="s">
        <v>2186</v>
      </c>
      <c r="H1074" s="16">
        <v>0</v>
      </c>
      <c r="I1074" s="16">
        <v>0</v>
      </c>
      <c r="J1074" s="16">
        <v>-359</v>
      </c>
      <c r="O1074" s="65"/>
      <c r="P1074" s="65"/>
      <c r="Q1074" s="3" t="e">
        <f>VLOOKUP(P1074,Data!$D$2:$E$144,2,FALSE)</f>
        <v>#N/A</v>
      </c>
    </row>
    <row r="1075" spans="1:25" ht="25.5" x14ac:dyDescent="0.2">
      <c r="A1075" s="1639" t="s">
        <v>2832</v>
      </c>
      <c r="B1075" s="1640" t="s">
        <v>2187</v>
      </c>
      <c r="C1075" s="14" t="s">
        <v>3022</v>
      </c>
      <c r="D1075" s="1090">
        <v>31988</v>
      </c>
      <c r="E1075" s="1090"/>
      <c r="F1075" s="7" t="s">
        <v>1279</v>
      </c>
      <c r="G1075" s="8" t="s">
        <v>2187</v>
      </c>
      <c r="H1075" s="16">
        <v>0</v>
      </c>
      <c r="I1075" s="16">
        <v>0</v>
      </c>
      <c r="J1075" s="16">
        <v>-31988</v>
      </c>
      <c r="O1075" s="65" t="s">
        <v>287</v>
      </c>
      <c r="P1075" s="65" t="s">
        <v>410</v>
      </c>
      <c r="Q1075" s="3">
        <f>VLOOKUP(P1075,Data!$D$2:$E$144,2,FALSE)</f>
        <v>34100000</v>
      </c>
    </row>
    <row r="1076" spans="1:25" x14ac:dyDescent="0.2">
      <c r="B1076" s="8" t="s">
        <v>2188</v>
      </c>
      <c r="D1076" s="16"/>
      <c r="E1076" s="56"/>
      <c r="F1076" s="7" t="s">
        <v>1280</v>
      </c>
      <c r="G1076" s="8" t="s">
        <v>2188</v>
      </c>
      <c r="H1076" s="16">
        <v>0</v>
      </c>
      <c r="I1076" s="16">
        <v>0</v>
      </c>
      <c r="J1076" s="16">
        <v>-4895.5600000000004</v>
      </c>
      <c r="O1076" s="65"/>
      <c r="P1076" s="65"/>
      <c r="Q1076" s="3" t="e">
        <f>VLOOKUP(P1076,Data!$D$2:$E$144,2,FALSE)</f>
        <v>#N/A</v>
      </c>
    </row>
    <row r="1077" spans="1:25" x14ac:dyDescent="0.2">
      <c r="B1077" s="8" t="s">
        <v>2189</v>
      </c>
      <c r="D1077" s="16"/>
      <c r="E1077" s="56"/>
      <c r="F1077" s="7" t="s">
        <v>1281</v>
      </c>
      <c r="G1077" s="8" t="s">
        <v>2189</v>
      </c>
      <c r="H1077" s="16">
        <v>0</v>
      </c>
      <c r="I1077" s="16">
        <v>0</v>
      </c>
      <c r="J1077" s="16">
        <v>-2774.84</v>
      </c>
      <c r="O1077" s="65"/>
      <c r="P1077" s="65"/>
      <c r="Q1077" s="3" t="e">
        <f>VLOOKUP(P1077,Data!$D$2:$E$144,2,FALSE)</f>
        <v>#N/A</v>
      </c>
    </row>
    <row r="1078" spans="1:25" x14ac:dyDescent="0.2">
      <c r="B1078" s="8" t="s">
        <v>2190</v>
      </c>
      <c r="D1078" s="16"/>
      <c r="E1078" s="56"/>
      <c r="F1078" s="7" t="s">
        <v>1282</v>
      </c>
      <c r="G1078" s="8" t="s">
        <v>2190</v>
      </c>
      <c r="H1078" s="16">
        <v>0</v>
      </c>
      <c r="I1078" s="16">
        <v>0</v>
      </c>
      <c r="J1078" s="16">
        <v>-5070.01</v>
      </c>
      <c r="O1078" s="65"/>
      <c r="P1078" s="65"/>
      <c r="Q1078" s="3" t="e">
        <f>VLOOKUP(P1078,Data!$D$2:$E$144,2,FALSE)</f>
        <v>#N/A</v>
      </c>
    </row>
    <row r="1079" spans="1:25" x14ac:dyDescent="0.2">
      <c r="B1079" s="8" t="s">
        <v>2191</v>
      </c>
      <c r="D1079" s="16"/>
      <c r="E1079" s="56"/>
      <c r="F1079" s="7" t="s">
        <v>1283</v>
      </c>
      <c r="G1079" s="8" t="s">
        <v>2191</v>
      </c>
      <c r="H1079" s="16">
        <v>0</v>
      </c>
      <c r="I1079" s="16">
        <v>0</v>
      </c>
      <c r="J1079" s="16">
        <v>-120</v>
      </c>
      <c r="O1079" s="65"/>
      <c r="P1079" s="65"/>
      <c r="Q1079" s="3" t="e">
        <f>VLOOKUP(P1079,Data!$D$2:$E$144,2,FALSE)</f>
        <v>#N/A</v>
      </c>
    </row>
    <row r="1080" spans="1:25" x14ac:dyDescent="0.2">
      <c r="B1080" s="8" t="s">
        <v>2192</v>
      </c>
      <c r="D1080" s="16"/>
      <c r="E1080" s="56"/>
      <c r="F1080" s="7" t="s">
        <v>1284</v>
      </c>
      <c r="G1080" s="8" t="s">
        <v>2192</v>
      </c>
      <c r="H1080" s="16">
        <v>0</v>
      </c>
      <c r="I1080" s="16">
        <v>0</v>
      </c>
      <c r="J1080" s="16">
        <v>-827</v>
      </c>
      <c r="O1080" s="65"/>
      <c r="P1080" s="65"/>
      <c r="Q1080" s="3" t="e">
        <f>VLOOKUP(P1080,Data!$D$2:$E$144,2,FALSE)</f>
        <v>#N/A</v>
      </c>
    </row>
    <row r="1081" spans="1:25" ht="25.5" x14ac:dyDescent="0.2">
      <c r="A1081" s="2173" t="s">
        <v>2832</v>
      </c>
      <c r="B1081" s="2174" t="s">
        <v>2193</v>
      </c>
      <c r="C1081" s="2173" t="s">
        <v>3193</v>
      </c>
      <c r="D1081" s="1090">
        <v>1024</v>
      </c>
      <c r="E1081" s="1090" t="s">
        <v>2336</v>
      </c>
      <c r="F1081" s="7" t="s">
        <v>1285</v>
      </c>
      <c r="G1081" s="8" t="s">
        <v>2193</v>
      </c>
      <c r="H1081" s="16">
        <v>0</v>
      </c>
      <c r="I1081" s="16">
        <v>0</v>
      </c>
      <c r="J1081" s="16">
        <v>-1024.06</v>
      </c>
      <c r="O1081" s="65" t="s">
        <v>287</v>
      </c>
      <c r="P1081" s="65" t="s">
        <v>413</v>
      </c>
      <c r="Q1081" s="3">
        <f>VLOOKUP(P1081,Data!$D$2:$E$144,2,FALSE)</f>
        <v>50110000</v>
      </c>
    </row>
    <row r="1082" spans="1:25" x14ac:dyDescent="0.2">
      <c r="B1082" s="8" t="s">
        <v>2194</v>
      </c>
      <c r="D1082" s="16"/>
      <c r="E1082" s="56"/>
      <c r="F1082" s="7" t="s">
        <v>1286</v>
      </c>
      <c r="G1082" s="8" t="s">
        <v>2194</v>
      </c>
      <c r="H1082" s="16">
        <v>0</v>
      </c>
      <c r="I1082" s="16">
        <v>0</v>
      </c>
      <c r="J1082" s="16">
        <v>-325</v>
      </c>
      <c r="O1082" s="65"/>
      <c r="P1082" s="65"/>
      <c r="Q1082" s="3" t="e">
        <f>VLOOKUP(P1082,Data!$D$2:$E$144,2,FALSE)</f>
        <v>#N/A</v>
      </c>
    </row>
    <row r="1083" spans="1:25" ht="25.5" x14ac:dyDescent="0.2">
      <c r="A1083" s="503" t="s">
        <v>2564</v>
      </c>
      <c r="B1083" s="505" t="s">
        <v>2195</v>
      </c>
      <c r="C1083" s="503" t="s">
        <v>2589</v>
      </c>
      <c r="D1083" s="504">
        <v>200</v>
      </c>
      <c r="E1083" s="504" t="s">
        <v>2337</v>
      </c>
      <c r="F1083" s="7" t="s">
        <v>1287</v>
      </c>
      <c r="G1083" s="8" t="s">
        <v>2195</v>
      </c>
      <c r="H1083" s="16">
        <v>0</v>
      </c>
      <c r="I1083" s="16">
        <v>0</v>
      </c>
      <c r="J1083" s="16">
        <v>-200</v>
      </c>
      <c r="O1083" s="65" t="s">
        <v>2588</v>
      </c>
      <c r="P1083" s="65" t="s">
        <v>357</v>
      </c>
      <c r="Q1083" s="3">
        <f>VLOOKUP(P1083,Data!$D$2:$E$144,2,FALSE)</f>
        <v>79961000</v>
      </c>
    </row>
    <row r="1084" spans="1:25" s="426" customFormat="1" x14ac:dyDescent="0.2">
      <c r="B1084" s="256"/>
      <c r="D1084" s="423">
        <f>SUM(D1085:D1086)</f>
        <v>3328</v>
      </c>
      <c r="E1084" s="423"/>
      <c r="F1084" s="255" t="s">
        <v>1288</v>
      </c>
      <c r="G1084" s="256" t="s">
        <v>2196</v>
      </c>
      <c r="H1084" s="423">
        <v>0</v>
      </c>
      <c r="I1084" s="423">
        <v>0</v>
      </c>
      <c r="J1084" s="423">
        <v>-2342</v>
      </c>
      <c r="Q1084" s="426" t="e">
        <f>VLOOKUP(P1084,Data!$D$2:$E$144,2,FALSE)</f>
        <v>#N/A</v>
      </c>
      <c r="Y1084" s="258"/>
    </row>
    <row r="1085" spans="1:25" s="499" customFormat="1" ht="25.5" x14ac:dyDescent="0.2">
      <c r="A1085" s="503" t="s">
        <v>2524</v>
      </c>
      <c r="B1085" s="465" t="s">
        <v>2592</v>
      </c>
      <c r="C1085" s="503" t="s">
        <v>2545</v>
      </c>
      <c r="D1085" s="504">
        <v>986</v>
      </c>
      <c r="E1085" s="504" t="s">
        <v>2337</v>
      </c>
      <c r="F1085" s="500" t="s">
        <v>1288</v>
      </c>
      <c r="G1085" s="501" t="s">
        <v>2196</v>
      </c>
      <c r="H1085" s="1090"/>
      <c r="I1085" s="1090"/>
      <c r="J1085" s="1090"/>
      <c r="O1085" s="499" t="s">
        <v>284</v>
      </c>
      <c r="P1085" s="499" t="s">
        <v>388</v>
      </c>
      <c r="Q1085" s="499">
        <f>VLOOKUP(P1085,Data!$D$2:$E$144,2,FALSE)</f>
        <v>22000000</v>
      </c>
      <c r="Y1085" s="502"/>
    </row>
    <row r="1086" spans="1:25" ht="25.5" x14ac:dyDescent="0.2">
      <c r="A1086" s="506" t="s">
        <v>2564</v>
      </c>
      <c r="B1086" s="508" t="s">
        <v>2593</v>
      </c>
      <c r="C1086" s="506" t="s">
        <v>2576</v>
      </c>
      <c r="D1086" s="507">
        <v>2342</v>
      </c>
      <c r="E1086" s="345" t="s">
        <v>2337</v>
      </c>
      <c r="F1086" s="7" t="s">
        <v>1288</v>
      </c>
      <c r="G1086" s="8" t="s">
        <v>2196</v>
      </c>
      <c r="H1086" s="1090"/>
      <c r="I1086" s="1090"/>
      <c r="J1086" s="1090"/>
      <c r="O1086" s="65" t="s">
        <v>284</v>
      </c>
      <c r="P1086" s="65" t="s">
        <v>388</v>
      </c>
      <c r="Q1086" s="3">
        <f>VLOOKUP(P1086,Data!$D$2:$E$144,2,FALSE)</f>
        <v>22000000</v>
      </c>
    </row>
    <row r="1087" spans="1:25" x14ac:dyDescent="0.2">
      <c r="B1087" s="8" t="s">
        <v>2197</v>
      </c>
      <c r="D1087" s="16"/>
      <c r="E1087" s="56"/>
      <c r="F1087" s="7" t="s">
        <v>1289</v>
      </c>
      <c r="G1087" s="8" t="s">
        <v>2197</v>
      </c>
      <c r="H1087" s="16">
        <v>0</v>
      </c>
      <c r="I1087" s="16">
        <v>0</v>
      </c>
      <c r="J1087" s="16">
        <v>-1620</v>
      </c>
      <c r="O1087" s="65"/>
      <c r="P1087" s="65"/>
      <c r="Q1087" s="3" t="e">
        <f>VLOOKUP(P1087,Data!$D$2:$E$144,2,FALSE)</f>
        <v>#N/A</v>
      </c>
    </row>
    <row r="1088" spans="1:25" x14ac:dyDescent="0.2">
      <c r="B1088" s="8" t="s">
        <v>2198</v>
      </c>
      <c r="C1088" s="274"/>
      <c r="D1088" s="275"/>
      <c r="E1088" s="275"/>
      <c r="F1088" s="7" t="s">
        <v>1290</v>
      </c>
      <c r="G1088" s="8" t="s">
        <v>2198</v>
      </c>
      <c r="H1088" s="16">
        <v>0</v>
      </c>
      <c r="I1088" s="16">
        <v>0</v>
      </c>
      <c r="J1088" s="16">
        <v>-608</v>
      </c>
      <c r="O1088" s="65"/>
      <c r="P1088" s="65"/>
      <c r="Q1088" s="3" t="e">
        <f>VLOOKUP(P1088,Data!$D$2:$E$144,2,FALSE)</f>
        <v>#N/A</v>
      </c>
    </row>
    <row r="1089" spans="1:17" x14ac:dyDescent="0.2">
      <c r="B1089" s="8" t="s">
        <v>2199</v>
      </c>
      <c r="D1089" s="16"/>
      <c r="E1089" s="56"/>
      <c r="F1089" s="7" t="s">
        <v>1291</v>
      </c>
      <c r="G1089" s="8" t="s">
        <v>2199</v>
      </c>
      <c r="H1089" s="16">
        <v>0</v>
      </c>
      <c r="I1089" s="16">
        <v>0</v>
      </c>
      <c r="J1089" s="16">
        <v>-1786.11</v>
      </c>
      <c r="O1089" s="65"/>
      <c r="P1089" s="65"/>
      <c r="Q1089" s="3" t="e">
        <f>VLOOKUP(P1089,Data!$D$2:$E$144,2,FALSE)</f>
        <v>#N/A</v>
      </c>
    </row>
    <row r="1090" spans="1:17" x14ac:dyDescent="0.2">
      <c r="B1090" s="8" t="s">
        <v>2200</v>
      </c>
      <c r="D1090" s="16"/>
      <c r="E1090" s="56"/>
      <c r="F1090" s="7" t="s">
        <v>1292</v>
      </c>
      <c r="G1090" s="8" t="s">
        <v>2200</v>
      </c>
      <c r="H1090" s="16">
        <v>0</v>
      </c>
      <c r="I1090" s="16">
        <v>0</v>
      </c>
      <c r="J1090" s="16">
        <v>-1634</v>
      </c>
      <c r="O1090" s="65"/>
      <c r="P1090" s="65"/>
      <c r="Q1090" s="3" t="e">
        <f>VLOOKUP(P1090,Data!$D$2:$E$144,2,FALSE)</f>
        <v>#N/A</v>
      </c>
    </row>
    <row r="1091" spans="1:17" x14ac:dyDescent="0.2">
      <c r="B1091" s="8" t="s">
        <v>2201</v>
      </c>
      <c r="D1091" s="16"/>
      <c r="E1091" s="56"/>
      <c r="F1091" s="7" t="s">
        <v>1293</v>
      </c>
      <c r="G1091" s="8" t="s">
        <v>2201</v>
      </c>
      <c r="H1091" s="16">
        <v>0</v>
      </c>
      <c r="I1091" s="16">
        <v>0</v>
      </c>
      <c r="J1091" s="16">
        <v>-750</v>
      </c>
      <c r="O1091" s="65"/>
      <c r="P1091" s="65"/>
      <c r="Q1091" s="3" t="e">
        <f>VLOOKUP(P1091,Data!$D$2:$E$144,2,FALSE)</f>
        <v>#N/A</v>
      </c>
    </row>
    <row r="1092" spans="1:17" x14ac:dyDescent="0.2">
      <c r="B1092" s="8" t="s">
        <v>2202</v>
      </c>
      <c r="D1092" s="16"/>
      <c r="E1092" s="56"/>
      <c r="F1092" s="7" t="s">
        <v>1294</v>
      </c>
      <c r="G1092" s="8" t="s">
        <v>2202</v>
      </c>
      <c r="H1092" s="16">
        <v>0</v>
      </c>
      <c r="I1092" s="16">
        <v>0</v>
      </c>
      <c r="J1092" s="16">
        <v>-1231.04</v>
      </c>
      <c r="O1092" s="65"/>
      <c r="P1092" s="65"/>
      <c r="Q1092" s="3" t="e">
        <f>VLOOKUP(P1092,Data!$D$2:$E$144,2,FALSE)</f>
        <v>#N/A</v>
      </c>
    </row>
    <row r="1093" spans="1:17" x14ac:dyDescent="0.2">
      <c r="B1093" s="8" t="s">
        <v>2203</v>
      </c>
      <c r="D1093" s="16"/>
      <c r="E1093" s="56"/>
      <c r="F1093" s="7" t="s">
        <v>1295</v>
      </c>
      <c r="G1093" s="8" t="s">
        <v>2203</v>
      </c>
      <c r="H1093" s="16">
        <v>0</v>
      </c>
      <c r="I1093" s="16">
        <v>0</v>
      </c>
      <c r="J1093" s="16">
        <v>-845.5</v>
      </c>
      <c r="O1093" s="65"/>
      <c r="P1093" s="65"/>
      <c r="Q1093" s="3" t="e">
        <f>VLOOKUP(P1093,Data!$D$2:$E$144,2,FALSE)</f>
        <v>#N/A</v>
      </c>
    </row>
    <row r="1094" spans="1:17" x14ac:dyDescent="0.2">
      <c r="B1094" s="8" t="s">
        <v>2204</v>
      </c>
      <c r="D1094" s="16"/>
      <c r="E1094" s="56"/>
      <c r="F1094" s="7" t="s">
        <v>1296</v>
      </c>
      <c r="G1094" s="8" t="s">
        <v>2204</v>
      </c>
      <c r="H1094" s="16">
        <v>0</v>
      </c>
      <c r="I1094" s="16">
        <v>0</v>
      </c>
      <c r="J1094" s="16">
        <v>-242211</v>
      </c>
      <c r="O1094" s="65"/>
      <c r="P1094" s="65"/>
      <c r="Q1094" s="3" t="e">
        <f>VLOOKUP(P1094,Data!$D$2:$E$144,2,FALSE)</f>
        <v>#N/A</v>
      </c>
    </row>
    <row r="1095" spans="1:17" x14ac:dyDescent="0.2">
      <c r="B1095" s="8" t="s">
        <v>2205</v>
      </c>
      <c r="D1095" s="16"/>
      <c r="E1095" s="56"/>
      <c r="F1095" s="7" t="s">
        <v>1297</v>
      </c>
      <c r="G1095" s="8" t="s">
        <v>2205</v>
      </c>
      <c r="H1095" s="16">
        <v>0</v>
      </c>
      <c r="I1095" s="16">
        <v>0</v>
      </c>
      <c r="J1095" s="16">
        <v>-82785</v>
      </c>
      <c r="O1095" s="65"/>
      <c r="P1095" s="65"/>
      <c r="Q1095" s="3" t="e">
        <f>VLOOKUP(P1095,Data!$D$2:$E$144,2,FALSE)</f>
        <v>#N/A</v>
      </c>
    </row>
    <row r="1096" spans="1:17" ht="25.5" x14ac:dyDescent="0.2">
      <c r="A1096" s="977" t="s">
        <v>2372</v>
      </c>
      <c r="B1096" s="979" t="s">
        <v>2206</v>
      </c>
      <c r="C1096" s="977" t="s">
        <v>2784</v>
      </c>
      <c r="D1096" s="978">
        <v>0</v>
      </c>
      <c r="E1096" s="978" t="s">
        <v>2331</v>
      </c>
      <c r="F1096" s="7" t="s">
        <v>1298</v>
      </c>
      <c r="G1096" s="8" t="s">
        <v>2206</v>
      </c>
      <c r="H1096" s="16">
        <v>0</v>
      </c>
      <c r="I1096" s="16">
        <v>0</v>
      </c>
      <c r="J1096" s="16">
        <v>-9348.8700000000008</v>
      </c>
      <c r="O1096" s="65" t="s">
        <v>286</v>
      </c>
      <c r="P1096" s="65" t="s">
        <v>404</v>
      </c>
      <c r="Q1096" s="3">
        <f>VLOOKUP(P1096,Data!$D$2:$E$144,2,FALSE)</f>
        <v>35120000</v>
      </c>
    </row>
    <row r="1097" spans="1:17" x14ac:dyDescent="0.2">
      <c r="B1097" s="8" t="s">
        <v>2207</v>
      </c>
      <c r="D1097" s="16"/>
      <c r="E1097" s="56"/>
      <c r="F1097" s="7" t="s">
        <v>1299</v>
      </c>
      <c r="G1097" s="8" t="s">
        <v>2207</v>
      </c>
      <c r="H1097" s="16">
        <v>0</v>
      </c>
      <c r="I1097" s="16">
        <v>0</v>
      </c>
      <c r="J1097" s="16">
        <v>-1343.09</v>
      </c>
      <c r="O1097" s="65"/>
      <c r="P1097" s="65"/>
      <c r="Q1097" s="3" t="e">
        <f>VLOOKUP(P1097,Data!$D$2:$E$144,2,FALSE)</f>
        <v>#N/A</v>
      </c>
    </row>
    <row r="1098" spans="1:17" x14ac:dyDescent="0.2">
      <c r="B1098" s="8" t="s">
        <v>2208</v>
      </c>
      <c r="D1098" s="16"/>
      <c r="E1098" s="56"/>
      <c r="F1098" s="7" t="s">
        <v>1300</v>
      </c>
      <c r="G1098" s="8" t="s">
        <v>2208</v>
      </c>
      <c r="H1098" s="16">
        <v>0</v>
      </c>
      <c r="I1098" s="16">
        <v>0</v>
      </c>
      <c r="J1098" s="16">
        <v>-613.64</v>
      </c>
      <c r="O1098" s="65"/>
      <c r="P1098" s="65"/>
      <c r="Q1098" s="3" t="e">
        <f>VLOOKUP(P1098,Data!$D$2:$E$144,2,FALSE)</f>
        <v>#N/A</v>
      </c>
    </row>
    <row r="1099" spans="1:17" x14ac:dyDescent="0.2">
      <c r="A1099" s="2246" t="s">
        <v>2835</v>
      </c>
      <c r="B1099" s="2247" t="s">
        <v>2209</v>
      </c>
      <c r="C1099" s="2246" t="s">
        <v>3215</v>
      </c>
      <c r="D1099" s="1090">
        <v>0</v>
      </c>
      <c r="E1099" s="1090" t="s">
        <v>2331</v>
      </c>
      <c r="F1099" s="7" t="s">
        <v>1301</v>
      </c>
      <c r="G1099" s="8" t="s">
        <v>2209</v>
      </c>
      <c r="H1099" s="16">
        <v>0</v>
      </c>
      <c r="I1099" s="16">
        <v>0</v>
      </c>
      <c r="J1099" s="16">
        <v>-129</v>
      </c>
      <c r="O1099" s="65"/>
      <c r="P1099" s="65"/>
      <c r="Q1099" s="3" t="e">
        <f>VLOOKUP(P1099,Data!$D$2:$E$144,2,FALSE)</f>
        <v>#N/A</v>
      </c>
    </row>
    <row r="1100" spans="1:17" ht="25.5" x14ac:dyDescent="0.2">
      <c r="A1100" s="350" t="s">
        <v>2524</v>
      </c>
      <c r="B1100" s="352" t="s">
        <v>2210</v>
      </c>
      <c r="C1100" s="350" t="s">
        <v>2549</v>
      </c>
      <c r="D1100" s="351">
        <v>1120</v>
      </c>
      <c r="E1100" s="351" t="s">
        <v>2337</v>
      </c>
      <c r="F1100" s="7" t="s">
        <v>1302</v>
      </c>
      <c r="G1100" s="8" t="s">
        <v>2210</v>
      </c>
      <c r="H1100" s="16">
        <v>0</v>
      </c>
      <c r="I1100" s="16">
        <v>0</v>
      </c>
      <c r="J1100" s="16">
        <v>-1120</v>
      </c>
      <c r="O1100" s="65" t="s">
        <v>276</v>
      </c>
      <c r="P1100" s="65" t="s">
        <v>309</v>
      </c>
      <c r="Q1100" s="3">
        <f>VLOOKUP(P1100,Data!$D$2:$E$144,2,FALSE)</f>
        <v>80500000</v>
      </c>
    </row>
    <row r="1101" spans="1:17" x14ac:dyDescent="0.2">
      <c r="A1101" s="1498" t="s">
        <v>2835</v>
      </c>
      <c r="B1101" s="1499" t="s">
        <v>2211</v>
      </c>
      <c r="C1101" s="1498" t="s">
        <v>2967</v>
      </c>
      <c r="D1101" s="1090">
        <v>186</v>
      </c>
      <c r="E1101" s="1090" t="s">
        <v>2336</v>
      </c>
      <c r="F1101" s="7" t="s">
        <v>1303</v>
      </c>
      <c r="G1101" s="8" t="s">
        <v>2211</v>
      </c>
      <c r="H1101" s="16">
        <v>0</v>
      </c>
      <c r="I1101" s="16">
        <v>0</v>
      </c>
      <c r="J1101" s="16">
        <v>-186</v>
      </c>
      <c r="O1101" s="65" t="s">
        <v>2503</v>
      </c>
      <c r="P1101" s="65" t="s">
        <v>395</v>
      </c>
      <c r="Q1101" s="3">
        <f>VLOOKUP(P1101,Data!$D$2:$E$144,2,FALSE)</f>
        <v>35110000</v>
      </c>
    </row>
    <row r="1102" spans="1:17" x14ac:dyDescent="0.2">
      <c r="B1102" s="8" t="s">
        <v>2212</v>
      </c>
      <c r="D1102" s="16"/>
      <c r="E1102" s="56"/>
      <c r="F1102" s="7" t="s">
        <v>1304</v>
      </c>
      <c r="G1102" s="8" t="s">
        <v>2212</v>
      </c>
      <c r="H1102" s="16">
        <v>0</v>
      </c>
      <c r="I1102" s="16">
        <v>0</v>
      </c>
      <c r="J1102" s="16">
        <v>-158666.22</v>
      </c>
      <c r="O1102" s="65"/>
      <c r="P1102" s="65"/>
      <c r="Q1102" s="3" t="e">
        <f>VLOOKUP(P1102,Data!$D$2:$E$144,2,FALSE)</f>
        <v>#N/A</v>
      </c>
    </row>
    <row r="1103" spans="1:17" x14ac:dyDescent="0.2">
      <c r="B1103" s="8" t="s">
        <v>2213</v>
      </c>
      <c r="D1103" s="16"/>
      <c r="E1103" s="56"/>
      <c r="F1103" s="7" t="s">
        <v>1305</v>
      </c>
      <c r="G1103" s="8" t="s">
        <v>2213</v>
      </c>
      <c r="H1103" s="16">
        <v>0</v>
      </c>
      <c r="I1103" s="16">
        <v>0</v>
      </c>
      <c r="J1103" s="16">
        <v>-665532</v>
      </c>
      <c r="O1103" s="65"/>
      <c r="P1103" s="65"/>
      <c r="Q1103" s="3" t="e">
        <f>VLOOKUP(P1103,Data!$D$2:$E$144,2,FALSE)</f>
        <v>#N/A</v>
      </c>
    </row>
    <row r="1104" spans="1:17" x14ac:dyDescent="0.2">
      <c r="B1104" s="8" t="s">
        <v>2214</v>
      </c>
      <c r="D1104" s="16"/>
      <c r="E1104" s="56"/>
      <c r="F1104" s="7" t="s">
        <v>1306</v>
      </c>
      <c r="G1104" s="8" t="s">
        <v>2214</v>
      </c>
      <c r="H1104" s="16">
        <v>0</v>
      </c>
      <c r="I1104" s="16">
        <v>0</v>
      </c>
      <c r="J1104" s="16">
        <v>-1416.5</v>
      </c>
      <c r="O1104" s="65"/>
      <c r="P1104" s="65"/>
      <c r="Q1104" s="3" t="e">
        <f>VLOOKUP(P1104,Data!$D$2:$E$144,2,FALSE)</f>
        <v>#N/A</v>
      </c>
    </row>
    <row r="1105" spans="1:25" ht="25.5" x14ac:dyDescent="0.2">
      <c r="A1105" s="1601" t="s">
        <v>2832</v>
      </c>
      <c r="B1105" s="1602" t="s">
        <v>2215</v>
      </c>
      <c r="C1105" s="1601" t="s">
        <v>3007</v>
      </c>
      <c r="D1105" s="1090">
        <v>360</v>
      </c>
      <c r="E1105" s="1090" t="s">
        <v>2336</v>
      </c>
      <c r="F1105" s="7" t="s">
        <v>1307</v>
      </c>
      <c r="G1105" s="8" t="s">
        <v>2215</v>
      </c>
      <c r="H1105" s="16">
        <v>0</v>
      </c>
      <c r="I1105" s="16">
        <v>0</v>
      </c>
      <c r="J1105" s="16">
        <v>-359.94</v>
      </c>
      <c r="O1105" s="65" t="s">
        <v>287</v>
      </c>
      <c r="P1105" s="65" t="s">
        <v>412</v>
      </c>
      <c r="Q1105" s="3">
        <f>VLOOKUP(P1105,Data!$D$2:$E$144,2,FALSE)</f>
        <v>34300000</v>
      </c>
    </row>
    <row r="1106" spans="1:25" x14ac:dyDescent="0.2">
      <c r="B1106" s="8" t="s">
        <v>2216</v>
      </c>
      <c r="D1106" s="16"/>
      <c r="E1106" s="56"/>
      <c r="F1106" s="7" t="s">
        <v>1308</v>
      </c>
      <c r="G1106" s="8" t="s">
        <v>2216</v>
      </c>
      <c r="H1106" s="16">
        <v>0</v>
      </c>
      <c r="I1106" s="16">
        <v>0</v>
      </c>
      <c r="J1106" s="16">
        <v>-4273.97</v>
      </c>
      <c r="O1106" s="65"/>
      <c r="P1106" s="65"/>
      <c r="Q1106" s="3" t="e">
        <f>VLOOKUP(P1106,Data!$D$2:$E$144,2,FALSE)</f>
        <v>#N/A</v>
      </c>
    </row>
    <row r="1107" spans="1:25" x14ac:dyDescent="0.2">
      <c r="A1107" s="1981" t="s">
        <v>2835</v>
      </c>
      <c r="B1107" s="1982" t="s">
        <v>2217</v>
      </c>
      <c r="C1107" s="1981" t="s">
        <v>3133</v>
      </c>
      <c r="D1107" s="1090">
        <v>6563</v>
      </c>
      <c r="E1107" s="1090" t="s">
        <v>2336</v>
      </c>
      <c r="F1107" s="7" t="s">
        <v>1309</v>
      </c>
      <c r="G1107" s="8" t="s">
        <v>2217</v>
      </c>
      <c r="H1107" s="16">
        <v>0</v>
      </c>
      <c r="I1107" s="16">
        <v>0</v>
      </c>
      <c r="J1107" s="16">
        <v>-6563</v>
      </c>
      <c r="O1107" s="1980" t="s">
        <v>2503</v>
      </c>
      <c r="P1107" s="1980" t="s">
        <v>395</v>
      </c>
      <c r="Q1107" s="3">
        <f>VLOOKUP(P1107,Data!$D$2:$E$144,2,FALSE)</f>
        <v>35110000</v>
      </c>
    </row>
    <row r="1108" spans="1:25" ht="25.5" x14ac:dyDescent="0.2">
      <c r="A1108" s="980" t="s">
        <v>2372</v>
      </c>
      <c r="B1108" s="982" t="s">
        <v>2218</v>
      </c>
      <c r="C1108" s="980" t="s">
        <v>2785</v>
      </c>
      <c r="D1108" s="981">
        <v>666.25</v>
      </c>
      <c r="E1108" s="981" t="s">
        <v>2331</v>
      </c>
      <c r="F1108" s="7" t="s">
        <v>1310</v>
      </c>
      <c r="G1108" s="8" t="s">
        <v>2218</v>
      </c>
      <c r="H1108" s="16">
        <v>0</v>
      </c>
      <c r="I1108" s="16">
        <v>0</v>
      </c>
      <c r="J1108" s="16">
        <v>-666.25</v>
      </c>
      <c r="O1108" s="65" t="s">
        <v>288</v>
      </c>
      <c r="P1108" s="65" t="s">
        <v>421</v>
      </c>
      <c r="Q1108" s="3">
        <f>VLOOKUP(P1108,Data!$D$2:$E$144,2,FALSE)</f>
        <v>55110000</v>
      </c>
    </row>
    <row r="1109" spans="1:25" s="1475" customFormat="1" x14ac:dyDescent="0.2">
      <c r="B1109" s="1474"/>
      <c r="D1109" s="1478">
        <f>SUM(D1110:D1111)</f>
        <v>3296</v>
      </c>
      <c r="E1109" s="1478"/>
      <c r="F1109" s="1473" t="s">
        <v>1311</v>
      </c>
      <c r="G1109" s="1474" t="s">
        <v>2219</v>
      </c>
      <c r="H1109" s="1478">
        <v>0</v>
      </c>
      <c r="I1109" s="1478">
        <v>0</v>
      </c>
      <c r="J1109" s="1478">
        <v>-3240.56</v>
      </c>
      <c r="Q1109" s="1475" t="e">
        <f>VLOOKUP(P1109,Data!$D$2:$E$144,2,FALSE)</f>
        <v>#N/A</v>
      </c>
      <c r="Y1109" s="1477"/>
    </row>
    <row r="1110" spans="1:25" x14ac:dyDescent="0.2">
      <c r="A1110" s="1479" t="s">
        <v>2835</v>
      </c>
      <c r="B1110" s="1432" t="s">
        <v>2958</v>
      </c>
      <c r="C1110" s="1479" t="s">
        <v>2957</v>
      </c>
      <c r="D1110" s="1090">
        <v>2019</v>
      </c>
      <c r="E1110" s="1090" t="s">
        <v>2336</v>
      </c>
      <c r="F1110" s="7" t="s">
        <v>1311</v>
      </c>
      <c r="G1110" s="8" t="s">
        <v>2219</v>
      </c>
      <c r="H1110" s="1090"/>
      <c r="I1110" s="1090"/>
      <c r="J1110" s="1090"/>
      <c r="O1110" s="65" t="s">
        <v>427</v>
      </c>
      <c r="P1110" s="65" t="s">
        <v>377</v>
      </c>
      <c r="Q1110" s="3">
        <f>VLOOKUP(P1110,Data!$D$2:$E$144,2,FALSE)</f>
        <v>32230000</v>
      </c>
    </row>
    <row r="1111" spans="1:25" s="1470" customFormat="1" x14ac:dyDescent="0.2">
      <c r="A1111" s="1481" t="s">
        <v>2832</v>
      </c>
      <c r="B1111" s="1432" t="s">
        <v>2959</v>
      </c>
      <c r="C1111" s="1481" t="s">
        <v>2957</v>
      </c>
      <c r="D1111" s="1090">
        <v>1277</v>
      </c>
      <c r="E1111" s="1090" t="s">
        <v>2336</v>
      </c>
      <c r="F1111" s="1471" t="s">
        <v>1311</v>
      </c>
      <c r="G1111" s="1472" t="s">
        <v>2219</v>
      </c>
      <c r="H1111" s="1090"/>
      <c r="I1111" s="1090"/>
      <c r="J1111" s="1090"/>
      <c r="O1111" s="1480" t="s">
        <v>427</v>
      </c>
      <c r="P1111" s="1480" t="s">
        <v>377</v>
      </c>
      <c r="Q1111" s="1470">
        <f>VLOOKUP(P1111,Data!$D$2:$E$144,2,FALSE)</f>
        <v>32230000</v>
      </c>
      <c r="Y1111" s="1476"/>
    </row>
    <row r="1112" spans="1:25" x14ac:dyDescent="0.2">
      <c r="A1112" s="1688" t="s">
        <v>2835</v>
      </c>
      <c r="B1112" s="1689" t="s">
        <v>2220</v>
      </c>
      <c r="C1112" s="1688" t="s">
        <v>3036</v>
      </c>
      <c r="D1112" s="1090">
        <v>1400</v>
      </c>
      <c r="E1112" s="1090" t="s">
        <v>2336</v>
      </c>
      <c r="F1112" s="7" t="s">
        <v>1312</v>
      </c>
      <c r="G1112" s="8" t="s">
        <v>2220</v>
      </c>
      <c r="H1112" s="16">
        <v>0</v>
      </c>
      <c r="I1112" s="16">
        <v>0</v>
      </c>
      <c r="J1112" s="16">
        <v>-618.66999999999996</v>
      </c>
      <c r="O1112" s="65" t="s">
        <v>2379</v>
      </c>
      <c r="P1112" s="65" t="s">
        <v>344</v>
      </c>
      <c r="Q1112" s="3">
        <f>VLOOKUP(P1112,Data!$D$2:$E$144,2,FALSE)</f>
        <v>35113400</v>
      </c>
    </row>
    <row r="1113" spans="1:25" ht="25.5" x14ac:dyDescent="0.2">
      <c r="A1113" s="514" t="s">
        <v>2564</v>
      </c>
      <c r="B1113" s="516" t="s">
        <v>2221</v>
      </c>
      <c r="C1113" s="514" t="s">
        <v>2594</v>
      </c>
      <c r="D1113" s="515">
        <v>250</v>
      </c>
      <c r="E1113" s="515" t="s">
        <v>2336</v>
      </c>
      <c r="F1113" s="7" t="s">
        <v>1313</v>
      </c>
      <c r="G1113" s="8" t="s">
        <v>2221</v>
      </c>
      <c r="H1113" s="16">
        <v>0</v>
      </c>
      <c r="I1113" s="16">
        <v>0</v>
      </c>
      <c r="J1113" s="16">
        <v>-250</v>
      </c>
      <c r="O1113" s="65" t="s">
        <v>2588</v>
      </c>
      <c r="P1113" s="65" t="s">
        <v>357</v>
      </c>
      <c r="Q1113" s="3">
        <f>VLOOKUP(P1113,Data!$D$2:$E$144,2,FALSE)</f>
        <v>79961000</v>
      </c>
    </row>
    <row r="1114" spans="1:25" x14ac:dyDescent="0.2">
      <c r="B1114" s="8" t="s">
        <v>2222</v>
      </c>
      <c r="D1114" s="16"/>
      <c r="E1114" s="56"/>
      <c r="F1114" s="7" t="s">
        <v>1314</v>
      </c>
      <c r="G1114" s="8" t="s">
        <v>2222</v>
      </c>
      <c r="H1114" s="16">
        <v>0</v>
      </c>
      <c r="I1114" s="16">
        <v>0</v>
      </c>
      <c r="J1114" s="16">
        <v>-8216</v>
      </c>
      <c r="O1114" s="65"/>
      <c r="P1114" s="65"/>
      <c r="Q1114" s="3" t="e">
        <f>VLOOKUP(P1114,Data!$D$2:$E$144,2,FALSE)</f>
        <v>#N/A</v>
      </c>
    </row>
    <row r="1115" spans="1:25" x14ac:dyDescent="0.2">
      <c r="A1115" s="2152" t="s">
        <v>2835</v>
      </c>
      <c r="B1115" s="2153" t="s">
        <v>2223</v>
      </c>
      <c r="C1115" s="2152" t="s">
        <v>3187</v>
      </c>
      <c r="D1115" s="1090">
        <v>1780</v>
      </c>
      <c r="E1115" s="1090" t="s">
        <v>2336</v>
      </c>
      <c r="F1115" s="7" t="s">
        <v>1315</v>
      </c>
      <c r="G1115" s="8" t="s">
        <v>2223</v>
      </c>
      <c r="H1115" s="16">
        <v>0</v>
      </c>
      <c r="I1115" s="16">
        <v>0</v>
      </c>
      <c r="J1115" s="16">
        <v>-1780</v>
      </c>
      <c r="O1115" s="2151" t="s">
        <v>2503</v>
      </c>
      <c r="P1115" s="2151" t="s">
        <v>395</v>
      </c>
      <c r="Q1115" s="3">
        <f>VLOOKUP(P1115,Data!$D$2:$E$144,2,FALSE)</f>
        <v>35110000</v>
      </c>
    </row>
    <row r="1116" spans="1:25" x14ac:dyDescent="0.2">
      <c r="B1116" s="8" t="s">
        <v>2224</v>
      </c>
      <c r="C1116" s="13"/>
      <c r="D1116" s="16"/>
      <c r="E1116" s="56"/>
      <c r="F1116" s="7" t="s">
        <v>1316</v>
      </c>
      <c r="G1116" s="8" t="s">
        <v>2224</v>
      </c>
      <c r="H1116" s="16">
        <v>0</v>
      </c>
      <c r="I1116" s="16">
        <v>0</v>
      </c>
      <c r="J1116" s="16">
        <v>-31764</v>
      </c>
      <c r="O1116" s="65"/>
      <c r="P1116" s="65"/>
      <c r="Q1116" s="3" t="e">
        <f>VLOOKUP(P1116,Data!$D$2:$E$144,2,FALSE)</f>
        <v>#N/A</v>
      </c>
    </row>
    <row r="1117" spans="1:25" x14ac:dyDescent="0.2">
      <c r="A1117" s="983" t="s">
        <v>2372</v>
      </c>
      <c r="B1117" s="985" t="s">
        <v>2225</v>
      </c>
      <c r="C1117" s="983" t="s">
        <v>2786</v>
      </c>
      <c r="D1117" s="984">
        <v>120</v>
      </c>
      <c r="E1117" s="984" t="s">
        <v>2337</v>
      </c>
      <c r="F1117" s="7" t="s">
        <v>1317</v>
      </c>
      <c r="G1117" s="8" t="s">
        <v>2225</v>
      </c>
      <c r="H1117" s="16">
        <v>0</v>
      </c>
      <c r="I1117" s="16">
        <v>0</v>
      </c>
      <c r="J1117" s="16">
        <v>-120</v>
      </c>
      <c r="O1117" s="65" t="s">
        <v>286</v>
      </c>
      <c r="P1117" s="65" t="s">
        <v>404</v>
      </c>
      <c r="Q1117" s="3">
        <f>VLOOKUP(P1117,Data!$D$2:$E$144,2,FALSE)</f>
        <v>35120000</v>
      </c>
    </row>
    <row r="1118" spans="1:25" x14ac:dyDescent="0.2">
      <c r="A1118" s="1547" t="s">
        <v>2835</v>
      </c>
      <c r="B1118" s="1548" t="s">
        <v>2226</v>
      </c>
      <c r="C1118" s="1547" t="s">
        <v>2986</v>
      </c>
      <c r="D1118" s="1090">
        <v>479</v>
      </c>
      <c r="E1118" s="1090" t="s">
        <v>2336</v>
      </c>
      <c r="F1118" s="7" t="s">
        <v>1318</v>
      </c>
      <c r="G1118" s="8" t="s">
        <v>2226</v>
      </c>
      <c r="H1118" s="16">
        <v>0</v>
      </c>
      <c r="I1118" s="16">
        <v>0</v>
      </c>
      <c r="J1118" s="16">
        <v>-479.2</v>
      </c>
      <c r="O1118" s="65" t="s">
        <v>2379</v>
      </c>
      <c r="P1118" s="65" t="s">
        <v>339</v>
      </c>
      <c r="Q1118" s="3">
        <f>VLOOKUP(P1118,Data!$D$2:$E$144,2,FALSE)</f>
        <v>18800000</v>
      </c>
    </row>
    <row r="1119" spans="1:25" x14ac:dyDescent="0.2">
      <c r="B1119" s="8" t="s">
        <v>2227</v>
      </c>
      <c r="D1119" s="16"/>
      <c r="E1119" s="56"/>
      <c r="F1119" s="7" t="s">
        <v>1319</v>
      </c>
      <c r="G1119" s="8" t="s">
        <v>2227</v>
      </c>
      <c r="H1119" s="16">
        <v>0</v>
      </c>
      <c r="I1119" s="16">
        <v>0</v>
      </c>
      <c r="J1119" s="16">
        <v>-594.9</v>
      </c>
      <c r="O1119" s="65"/>
      <c r="P1119" s="65"/>
      <c r="Q1119" s="3" t="e">
        <f>VLOOKUP(P1119,Data!$D$2:$E$144,2,FALSE)</f>
        <v>#N/A</v>
      </c>
    </row>
    <row r="1120" spans="1:25" x14ac:dyDescent="0.2">
      <c r="A1120" s="2080" t="s">
        <v>2835</v>
      </c>
      <c r="B1120" s="2081" t="s">
        <v>2228</v>
      </c>
      <c r="C1120" s="2080" t="s">
        <v>3167</v>
      </c>
      <c r="D1120" s="1090">
        <v>0</v>
      </c>
      <c r="E1120" s="1090" t="s">
        <v>2331</v>
      </c>
      <c r="F1120" s="7" t="s">
        <v>1320</v>
      </c>
      <c r="G1120" s="8" t="s">
        <v>2228</v>
      </c>
      <c r="H1120" s="16">
        <v>0</v>
      </c>
      <c r="I1120" s="16">
        <v>0</v>
      </c>
      <c r="J1120" s="16">
        <v>-269.56</v>
      </c>
      <c r="O1120" s="65"/>
      <c r="P1120" s="65"/>
      <c r="Q1120" s="3" t="e">
        <f>VLOOKUP(P1120,Data!$D$2:$E$144,2,FALSE)</f>
        <v>#N/A</v>
      </c>
    </row>
    <row r="1121" spans="1:25" x14ac:dyDescent="0.2">
      <c r="B1121" s="8" t="s">
        <v>2229</v>
      </c>
      <c r="D1121" s="16"/>
      <c r="E1121" s="56"/>
      <c r="F1121" s="7" t="s">
        <v>1321</v>
      </c>
      <c r="G1121" s="8" t="s">
        <v>2229</v>
      </c>
      <c r="H1121" s="16">
        <v>0</v>
      </c>
      <c r="I1121" s="16">
        <v>0</v>
      </c>
      <c r="J1121" s="16">
        <v>-249908.16</v>
      </c>
      <c r="O1121" s="65"/>
      <c r="P1121" s="65"/>
      <c r="Q1121" s="3" t="e">
        <f>VLOOKUP(P1121,Data!$D$2:$E$144,2,FALSE)</f>
        <v>#N/A</v>
      </c>
    </row>
    <row r="1122" spans="1:25" ht="25.5" x14ac:dyDescent="0.2">
      <c r="A1122" s="295" t="s">
        <v>2524</v>
      </c>
      <c r="B1122" s="297" t="s">
        <v>2230</v>
      </c>
      <c r="C1122" s="295" t="s">
        <v>2532</v>
      </c>
      <c r="D1122" s="296">
        <v>206</v>
      </c>
      <c r="E1122" s="296" t="s">
        <v>2336</v>
      </c>
      <c r="F1122" s="7" t="s">
        <v>1322</v>
      </c>
      <c r="G1122" s="8" t="s">
        <v>2230</v>
      </c>
      <c r="H1122" s="16">
        <v>0</v>
      </c>
      <c r="I1122" s="16">
        <v>0</v>
      </c>
      <c r="J1122" s="16">
        <v>-206</v>
      </c>
      <c r="O1122" s="65" t="s">
        <v>276</v>
      </c>
      <c r="P1122" s="65" t="s">
        <v>309</v>
      </c>
      <c r="Q1122" s="3">
        <f>VLOOKUP(P1122,Data!$D$2:$E$144,2,FALSE)</f>
        <v>80500000</v>
      </c>
    </row>
    <row r="1123" spans="1:25" ht="25.5" x14ac:dyDescent="0.2">
      <c r="A1123" s="1641" t="s">
        <v>2832</v>
      </c>
      <c r="B1123" s="1642" t="s">
        <v>2231</v>
      </c>
      <c r="C1123" s="1641" t="s">
        <v>3023</v>
      </c>
      <c r="D1123" s="1090">
        <v>185</v>
      </c>
      <c r="E1123" s="1090" t="s">
        <v>2336</v>
      </c>
      <c r="F1123" s="7" t="s">
        <v>1323</v>
      </c>
      <c r="G1123" s="8" t="s">
        <v>2231</v>
      </c>
      <c r="H1123" s="16">
        <v>0</v>
      </c>
      <c r="I1123" s="16">
        <v>0</v>
      </c>
      <c r="J1123" s="16">
        <v>-185</v>
      </c>
      <c r="O1123" s="65" t="s">
        <v>2757</v>
      </c>
      <c r="P1123" s="65" t="s">
        <v>329</v>
      </c>
      <c r="Q1123" s="3">
        <f>VLOOKUP(P1123,Data!$D$2:$E$144,2,FALSE)</f>
        <v>90910000</v>
      </c>
    </row>
    <row r="1124" spans="1:25" x14ac:dyDescent="0.2">
      <c r="A1124" s="1699" t="s">
        <v>2835</v>
      </c>
      <c r="B1124" s="1700" t="s">
        <v>2232</v>
      </c>
      <c r="C1124" s="1699" t="s">
        <v>3043</v>
      </c>
      <c r="D1124" s="1090">
        <v>300</v>
      </c>
      <c r="E1124" s="1090" t="s">
        <v>2337</v>
      </c>
      <c r="F1124" s="7" t="s">
        <v>1324</v>
      </c>
      <c r="G1124" s="8" t="s">
        <v>2232</v>
      </c>
      <c r="H1124" s="16">
        <v>0</v>
      </c>
      <c r="I1124" s="16">
        <v>0</v>
      </c>
      <c r="J1124" s="16">
        <v>-300</v>
      </c>
      <c r="O1124" s="65" t="s">
        <v>2503</v>
      </c>
      <c r="P1124" s="65" t="s">
        <v>394</v>
      </c>
      <c r="Q1124" s="3">
        <f>VLOOKUP(P1124,Data!$D$2:$E$144,2,FALSE)</f>
        <v>38544000</v>
      </c>
    </row>
    <row r="1125" spans="1:25" x14ac:dyDescent="0.2">
      <c r="A1125" s="1094" t="s">
        <v>2485</v>
      </c>
      <c r="B1125" s="1092" t="s">
        <v>2233</v>
      </c>
      <c r="C1125" s="1094" t="s">
        <v>2648</v>
      </c>
      <c r="D1125" s="1090"/>
      <c r="E1125" s="1090" t="s">
        <v>2336</v>
      </c>
      <c r="F1125" s="7" t="s">
        <v>1325</v>
      </c>
      <c r="G1125" s="8" t="s">
        <v>2233</v>
      </c>
      <c r="H1125" s="16">
        <v>0</v>
      </c>
      <c r="I1125" s="16">
        <v>0</v>
      </c>
      <c r="J1125" s="16">
        <v>-3820.8</v>
      </c>
      <c r="O1125" s="65" t="s">
        <v>2379</v>
      </c>
      <c r="P1125" s="65" t="s">
        <v>344</v>
      </c>
      <c r="Q1125" s="3">
        <f>VLOOKUP(P1125,Data!$D$2:$E$144,2,FALSE)</f>
        <v>35113400</v>
      </c>
    </row>
    <row r="1126" spans="1:25" ht="38.25" x14ac:dyDescent="0.2">
      <c r="A1126" s="991" t="s">
        <v>2372</v>
      </c>
      <c r="B1126" s="993" t="s">
        <v>2234</v>
      </c>
      <c r="C1126" s="991" t="s">
        <v>2787</v>
      </c>
      <c r="D1126" s="992">
        <v>5289</v>
      </c>
      <c r="E1126" s="992" t="s">
        <v>2331</v>
      </c>
      <c r="F1126" s="7" t="s">
        <v>1326</v>
      </c>
      <c r="G1126" s="8" t="s">
        <v>2234</v>
      </c>
      <c r="H1126" s="16">
        <v>0</v>
      </c>
      <c r="I1126" s="16">
        <v>0</v>
      </c>
      <c r="J1126" s="16">
        <v>-5289</v>
      </c>
      <c r="O1126" s="986" t="s">
        <v>276</v>
      </c>
      <c r="P1126" s="986" t="s">
        <v>309</v>
      </c>
      <c r="Q1126" s="3">
        <f>VLOOKUP(P1126,Data!$D$2:$E$144,2,FALSE)</f>
        <v>80500000</v>
      </c>
    </row>
    <row r="1127" spans="1:25" x14ac:dyDescent="0.2">
      <c r="B1127" s="8" t="s">
        <v>2235</v>
      </c>
      <c r="D1127" s="16"/>
      <c r="E1127" s="56"/>
      <c r="F1127" s="7" t="s">
        <v>1327</v>
      </c>
      <c r="G1127" s="8" t="s">
        <v>2235</v>
      </c>
      <c r="H1127" s="16">
        <v>0</v>
      </c>
      <c r="I1127" s="16">
        <v>0</v>
      </c>
      <c r="J1127" s="16">
        <v>-51.5</v>
      </c>
      <c r="O1127" s="65"/>
      <c r="P1127" s="65"/>
      <c r="Q1127" s="3" t="e">
        <f>VLOOKUP(P1127,Data!$D$2:$E$144,2,FALSE)</f>
        <v>#N/A</v>
      </c>
    </row>
    <row r="1128" spans="1:25" x14ac:dyDescent="0.2">
      <c r="B1128" s="8" t="s">
        <v>2236</v>
      </c>
      <c r="D1128" s="16"/>
      <c r="E1128" s="56"/>
      <c r="F1128" s="7" t="s">
        <v>1328</v>
      </c>
      <c r="G1128" s="8" t="s">
        <v>2236</v>
      </c>
      <c r="H1128" s="16">
        <v>0</v>
      </c>
      <c r="I1128" s="16">
        <v>0</v>
      </c>
      <c r="J1128" s="16">
        <v>-6930</v>
      </c>
      <c r="O1128" s="65"/>
      <c r="P1128" s="65"/>
      <c r="Q1128" s="3" t="e">
        <f>VLOOKUP(P1128,Data!$D$2:$E$144,2,FALSE)</f>
        <v>#N/A</v>
      </c>
    </row>
    <row r="1129" spans="1:25" ht="25.5" x14ac:dyDescent="0.2">
      <c r="A1129" s="320" t="s">
        <v>2524</v>
      </c>
      <c r="B1129" s="322" t="s">
        <v>2237</v>
      </c>
      <c r="C1129" s="320" t="s">
        <v>2541</v>
      </c>
      <c r="D1129" s="321">
        <v>17590</v>
      </c>
      <c r="E1129" s="321" t="s">
        <v>2337</v>
      </c>
      <c r="F1129" s="7" t="s">
        <v>1329</v>
      </c>
      <c r="G1129" s="8" t="s">
        <v>2237</v>
      </c>
      <c r="H1129" s="16">
        <v>0</v>
      </c>
      <c r="I1129" s="16">
        <v>0</v>
      </c>
      <c r="J1129" s="16">
        <v>-17590.02</v>
      </c>
      <c r="O1129" s="65" t="s">
        <v>427</v>
      </c>
      <c r="P1129" s="65" t="s">
        <v>370</v>
      </c>
      <c r="Q1129" s="3">
        <f>VLOOKUP(P1129,Data!$D$2:$E$144,2,FALSE)</f>
        <v>30200000</v>
      </c>
    </row>
    <row r="1130" spans="1:25" ht="25.5" x14ac:dyDescent="0.2">
      <c r="A1130" s="1728" t="s">
        <v>2832</v>
      </c>
      <c r="B1130" s="1729" t="s">
        <v>2238</v>
      </c>
      <c r="C1130" s="1728" t="s">
        <v>3054</v>
      </c>
      <c r="D1130" s="1090">
        <v>153</v>
      </c>
      <c r="E1130" s="1090" t="s">
        <v>2336</v>
      </c>
      <c r="F1130" s="7" t="s">
        <v>1330</v>
      </c>
      <c r="G1130" s="8" t="s">
        <v>2238</v>
      </c>
      <c r="H1130" s="16">
        <v>0</v>
      </c>
      <c r="I1130" s="16">
        <v>0</v>
      </c>
      <c r="J1130" s="16">
        <v>-152.5</v>
      </c>
      <c r="O1130" s="65" t="s">
        <v>287</v>
      </c>
      <c r="P1130" s="65" t="s">
        <v>417</v>
      </c>
      <c r="Q1130" s="3">
        <f>VLOOKUP(P1130,Data!$D$2:$E$144,2,FALSE)</f>
        <v>43800000</v>
      </c>
    </row>
    <row r="1131" spans="1:25" ht="25.5" x14ac:dyDescent="0.2">
      <c r="A1131" s="398" t="s">
        <v>2524</v>
      </c>
      <c r="B1131" s="400" t="s">
        <v>2239</v>
      </c>
      <c r="C1131" s="398" t="s">
        <v>2561</v>
      </c>
      <c r="D1131" s="399">
        <v>4272</v>
      </c>
      <c r="E1131" s="399" t="s">
        <v>2337</v>
      </c>
      <c r="F1131" s="7" t="s">
        <v>1331</v>
      </c>
      <c r="G1131" s="8" t="s">
        <v>2239</v>
      </c>
      <c r="H1131" s="16">
        <v>0</v>
      </c>
      <c r="I1131" s="16">
        <v>0</v>
      </c>
      <c r="J1131" s="16">
        <v>-4272</v>
      </c>
      <c r="O1131" s="65" t="s">
        <v>276</v>
      </c>
      <c r="P1131" s="65" t="s">
        <v>309</v>
      </c>
      <c r="Q1131" s="3">
        <f>VLOOKUP(P1131,Data!$D$2:$E$144,2,FALSE)</f>
        <v>80500000</v>
      </c>
    </row>
    <row r="1132" spans="1:25" s="426" customFormat="1" x14ac:dyDescent="0.2">
      <c r="B1132" s="256"/>
      <c r="D1132" s="423">
        <f>SUM(D1133:D1134)</f>
        <v>67309</v>
      </c>
      <c r="E1132" s="423"/>
      <c r="F1132" s="255" t="s">
        <v>1332</v>
      </c>
      <c r="G1132" s="256" t="s">
        <v>2240</v>
      </c>
      <c r="H1132" s="423">
        <v>-101802</v>
      </c>
      <c r="I1132" s="423">
        <v>-110067.79</v>
      </c>
      <c r="J1132" s="423">
        <v>-54730.53</v>
      </c>
      <c r="Q1132" s="426" t="e">
        <f>VLOOKUP(P1132,Data!$D$2:$E$144,2,FALSE)</f>
        <v>#N/A</v>
      </c>
      <c r="Y1132" s="258"/>
    </row>
    <row r="1133" spans="1:25" s="567" customFormat="1" x14ac:dyDescent="0.2">
      <c r="A1133" s="567" t="s">
        <v>2346</v>
      </c>
      <c r="B1133" s="526" t="s">
        <v>2613</v>
      </c>
      <c r="C1133" s="567" t="s">
        <v>2361</v>
      </c>
      <c r="D1133" s="571">
        <v>54731</v>
      </c>
      <c r="E1133" s="571" t="s">
        <v>2337</v>
      </c>
      <c r="F1133" s="568" t="s">
        <v>1332</v>
      </c>
      <c r="G1133" s="569" t="s">
        <v>2240</v>
      </c>
      <c r="H1133" s="1090"/>
      <c r="I1133" s="1090"/>
      <c r="J1133" s="1090"/>
      <c r="O1133" s="567" t="s">
        <v>276</v>
      </c>
      <c r="P1133" s="567" t="s">
        <v>311</v>
      </c>
      <c r="Q1133" s="567">
        <f>VLOOKUP(P1133,Data!$D$2:$E$144,2,FALSE)</f>
        <v>66000000</v>
      </c>
      <c r="Y1133" s="570"/>
    </row>
    <row r="1134" spans="1:25" x14ac:dyDescent="0.2">
      <c r="A1134" s="575" t="s">
        <v>2443</v>
      </c>
      <c r="B1134" s="577" t="s">
        <v>2614</v>
      </c>
      <c r="C1134" s="575" t="s">
        <v>2615</v>
      </c>
      <c r="D1134" s="576">
        <v>12578</v>
      </c>
      <c r="E1134" s="576" t="s">
        <v>2336</v>
      </c>
      <c r="F1134" s="7" t="s">
        <v>1332</v>
      </c>
      <c r="G1134" s="8" t="s">
        <v>2240</v>
      </c>
      <c r="H1134" s="1090"/>
      <c r="I1134" s="1090"/>
      <c r="J1134" s="1090"/>
      <c r="O1134" s="65" t="s">
        <v>276</v>
      </c>
      <c r="P1134" s="65" t="s">
        <v>311</v>
      </c>
      <c r="Q1134" s="3">
        <f>VLOOKUP(P1134,Data!$D$2:$E$144,2,FALSE)</f>
        <v>66000000</v>
      </c>
    </row>
    <row r="1135" spans="1:25" x14ac:dyDescent="0.2">
      <c r="B1135" s="8" t="s">
        <v>2241</v>
      </c>
      <c r="D1135" s="16"/>
      <c r="E1135" s="56"/>
      <c r="F1135" s="7" t="s">
        <v>1333</v>
      </c>
      <c r="G1135" s="8" t="s">
        <v>2241</v>
      </c>
      <c r="H1135" s="16">
        <v>-56520</v>
      </c>
      <c r="I1135" s="16">
        <v>-11568</v>
      </c>
      <c r="J1135" s="16">
        <v>0</v>
      </c>
      <c r="O1135" s="65"/>
      <c r="P1135" s="65"/>
      <c r="Q1135" s="3" t="e">
        <f>VLOOKUP(P1135,Data!$D$2:$E$144,2,FALSE)</f>
        <v>#N/A</v>
      </c>
    </row>
    <row r="1136" spans="1:25" x14ac:dyDescent="0.2">
      <c r="B1136" s="8" t="s">
        <v>2242</v>
      </c>
      <c r="D1136" s="16"/>
      <c r="E1136" s="56"/>
      <c r="F1136" s="7" t="s">
        <v>1334</v>
      </c>
      <c r="G1136" s="8" t="s">
        <v>2242</v>
      </c>
      <c r="H1136" s="16">
        <v>-134535.9</v>
      </c>
      <c r="I1136" s="16">
        <v>-149855.57999999999</v>
      </c>
      <c r="J1136" s="16">
        <v>-146142.9</v>
      </c>
      <c r="O1136" s="578"/>
      <c r="P1136" s="578"/>
      <c r="Q1136" s="3" t="e">
        <f>VLOOKUP(P1136,Data!$D$2:$E$144,2,FALSE)</f>
        <v>#N/A</v>
      </c>
    </row>
    <row r="1137" spans="1:25" x14ac:dyDescent="0.2">
      <c r="A1137" s="579" t="s">
        <v>2443</v>
      </c>
      <c r="B1137" s="581" t="s">
        <v>2243</v>
      </c>
      <c r="C1137" s="579" t="s">
        <v>2616</v>
      </c>
      <c r="D1137" s="580">
        <v>36630</v>
      </c>
      <c r="E1137" s="580" t="s">
        <v>2331</v>
      </c>
      <c r="F1137" s="7" t="s">
        <v>1335</v>
      </c>
      <c r="G1137" s="8" t="s">
        <v>2243</v>
      </c>
      <c r="H1137" s="16">
        <v>-192707.5</v>
      </c>
      <c r="I1137" s="16">
        <v>-189385</v>
      </c>
      <c r="J1137" s="16">
        <v>-165401.5</v>
      </c>
      <c r="O1137" s="578" t="s">
        <v>276</v>
      </c>
      <c r="P1137" s="578" t="s">
        <v>311</v>
      </c>
      <c r="Q1137" s="3">
        <f>VLOOKUP(P1137,Data!$D$2:$E$144,2,FALSE)</f>
        <v>66000000</v>
      </c>
    </row>
    <row r="1138" spans="1:25" x14ac:dyDescent="0.2">
      <c r="A1138" s="579" t="s">
        <v>2443</v>
      </c>
      <c r="B1138" s="581" t="s">
        <v>2244</v>
      </c>
      <c r="C1138" s="579" t="s">
        <v>2617</v>
      </c>
      <c r="D1138" s="580">
        <v>0</v>
      </c>
      <c r="E1138" s="580" t="s">
        <v>2331</v>
      </c>
      <c r="F1138" s="7" t="s">
        <v>1336</v>
      </c>
      <c r="G1138" s="8" t="s">
        <v>2244</v>
      </c>
      <c r="H1138" s="16">
        <v>-500</v>
      </c>
      <c r="I1138" s="16">
        <v>-1000</v>
      </c>
      <c r="J1138" s="16">
        <v>0</v>
      </c>
      <c r="O1138" s="578" t="s">
        <v>276</v>
      </c>
      <c r="P1138" s="578" t="s">
        <v>311</v>
      </c>
      <c r="Q1138" s="3">
        <f>VLOOKUP(P1138,Data!$D$2:$E$144,2,FALSE)</f>
        <v>66000000</v>
      </c>
    </row>
    <row r="1139" spans="1:25" x14ac:dyDescent="0.2">
      <c r="A1139" s="1277" t="s">
        <v>2835</v>
      </c>
      <c r="B1139" s="1278" t="s">
        <v>2245</v>
      </c>
      <c r="C1139" s="1277" t="s">
        <v>2903</v>
      </c>
      <c r="D1139" s="1090">
        <v>647</v>
      </c>
      <c r="E1139" s="1090" t="s">
        <v>2336</v>
      </c>
      <c r="F1139" s="7" t="s">
        <v>1337</v>
      </c>
      <c r="G1139" s="8" t="s">
        <v>2245</v>
      </c>
      <c r="H1139" s="16">
        <v>-628.49</v>
      </c>
      <c r="I1139" s="16">
        <v>-642.96</v>
      </c>
      <c r="J1139" s="16">
        <v>-647.45000000000005</v>
      </c>
      <c r="O1139" s="65" t="s">
        <v>276</v>
      </c>
      <c r="P1139" s="65" t="s">
        <v>304</v>
      </c>
      <c r="Q1139" s="3">
        <f>VLOOKUP(P1139,Data!$D$2:$E$144,2,FALSE)</f>
        <v>75100000</v>
      </c>
    </row>
    <row r="1140" spans="1:25" s="426" customFormat="1" x14ac:dyDescent="0.2">
      <c r="B1140" s="256"/>
      <c r="D1140" s="423">
        <f>SUM(D1141:D1143)</f>
        <v>2625</v>
      </c>
      <c r="E1140" s="423"/>
      <c r="F1140" s="255" t="s">
        <v>1338</v>
      </c>
      <c r="G1140" s="256" t="s">
        <v>2246</v>
      </c>
      <c r="H1140" s="423">
        <v>-2359</v>
      </c>
      <c r="I1140" s="423">
        <v>-2606.6</v>
      </c>
      <c r="J1140" s="423">
        <v>-2562.5</v>
      </c>
      <c r="Q1140" s="426" t="e">
        <f>VLOOKUP(P1140,Data!$D$2:$E$144,2,FALSE)</f>
        <v>#N/A</v>
      </c>
      <c r="Y1140" s="258"/>
    </row>
    <row r="1141" spans="1:25" s="509" customFormat="1" x14ac:dyDescent="0.2">
      <c r="A1141" s="509" t="s">
        <v>2346</v>
      </c>
      <c r="B1141" s="517" t="s">
        <v>2596</v>
      </c>
      <c r="C1141" s="509" t="s">
        <v>2348</v>
      </c>
      <c r="D1141" s="513">
        <v>45</v>
      </c>
      <c r="E1141" s="513" t="s">
        <v>2336</v>
      </c>
      <c r="F1141" s="510" t="s">
        <v>1338</v>
      </c>
      <c r="G1141" s="511" t="s">
        <v>2246</v>
      </c>
      <c r="H1141" s="1090"/>
      <c r="I1141" s="1090"/>
      <c r="J1141" s="1090"/>
      <c r="O1141" s="509" t="s">
        <v>276</v>
      </c>
      <c r="P1141" s="509" t="s">
        <v>304</v>
      </c>
      <c r="Q1141" s="509">
        <f>VLOOKUP(P1141,Data!$D$2:$E$144,2,FALSE)</f>
        <v>75100000</v>
      </c>
      <c r="Y1141" s="512"/>
    </row>
    <row r="1142" spans="1:25" ht="25.5" x14ac:dyDescent="0.2">
      <c r="A1142" s="518" t="s">
        <v>2564</v>
      </c>
      <c r="B1142" s="520" t="s">
        <v>2597</v>
      </c>
      <c r="C1142" s="518" t="s">
        <v>2595</v>
      </c>
      <c r="D1142" s="519">
        <v>80</v>
      </c>
      <c r="E1142" s="519" t="s">
        <v>2337</v>
      </c>
      <c r="F1142" s="7" t="s">
        <v>1338</v>
      </c>
      <c r="G1142" s="8" t="s">
        <v>2246</v>
      </c>
      <c r="H1142" s="1090"/>
      <c r="I1142" s="1090"/>
      <c r="J1142" s="1090"/>
      <c r="O1142" s="65" t="s">
        <v>276</v>
      </c>
      <c r="P1142" s="65" t="s">
        <v>309</v>
      </c>
      <c r="Q1142" s="3">
        <f>VLOOKUP(P1142,Data!$D$2:$E$144,2,FALSE)</f>
        <v>80500000</v>
      </c>
    </row>
    <row r="1143" spans="1:25" s="986" customFormat="1" x14ac:dyDescent="0.2">
      <c r="A1143" s="994" t="s">
        <v>2372</v>
      </c>
      <c r="B1143" s="942" t="s">
        <v>2789</v>
      </c>
      <c r="C1143" s="994" t="s">
        <v>2788</v>
      </c>
      <c r="D1143" s="995">
        <v>2500</v>
      </c>
      <c r="E1143" s="995" t="s">
        <v>2336</v>
      </c>
      <c r="F1143" s="987" t="s">
        <v>1338</v>
      </c>
      <c r="G1143" s="988" t="s">
        <v>2246</v>
      </c>
      <c r="H1143" s="990"/>
      <c r="I1143" s="990"/>
      <c r="J1143" s="990"/>
      <c r="O1143" s="986" t="s">
        <v>276</v>
      </c>
      <c r="P1143" s="986" t="s">
        <v>304</v>
      </c>
      <c r="Q1143" s="986">
        <f>VLOOKUP(P1143,Data!$D$2:$E$144,2,FALSE)</f>
        <v>75100000</v>
      </c>
      <c r="Y1143" s="989"/>
    </row>
    <row r="1144" spans="1:25" x14ac:dyDescent="0.2">
      <c r="B1144" s="8" t="s">
        <v>2247</v>
      </c>
      <c r="D1144" s="16"/>
      <c r="E1144" s="56"/>
      <c r="F1144" s="7" t="s">
        <v>1339</v>
      </c>
      <c r="G1144" s="8" t="s">
        <v>2247</v>
      </c>
      <c r="H1144" s="16">
        <v>-204.6</v>
      </c>
      <c r="I1144" s="16">
        <v>-205.2</v>
      </c>
      <c r="J1144" s="16">
        <v>-205.2</v>
      </c>
      <c r="O1144" s="65"/>
      <c r="P1144" s="65"/>
      <c r="Q1144" s="3" t="e">
        <f>VLOOKUP(P1144,Data!$D$2:$E$144,2,FALSE)</f>
        <v>#N/A</v>
      </c>
    </row>
    <row r="1145" spans="1:25" x14ac:dyDescent="0.2">
      <c r="B1145" s="8" t="s">
        <v>2248</v>
      </c>
      <c r="D1145" s="16"/>
      <c r="E1145" s="56"/>
      <c r="F1145" s="7" t="s">
        <v>1340</v>
      </c>
      <c r="G1145" s="8" t="s">
        <v>2248</v>
      </c>
      <c r="H1145" s="16">
        <v>-550</v>
      </c>
      <c r="I1145" s="16">
        <v>0</v>
      </c>
      <c r="J1145" s="16">
        <v>0</v>
      </c>
      <c r="O1145" s="65"/>
      <c r="P1145" s="65"/>
      <c r="Q1145" s="3" t="e">
        <f>VLOOKUP(P1145,Data!$D$2:$E$144,2,FALSE)</f>
        <v>#N/A</v>
      </c>
    </row>
    <row r="1146" spans="1:25" x14ac:dyDescent="0.2">
      <c r="A1146" s="582" t="s">
        <v>2443</v>
      </c>
      <c r="B1146" s="584" t="s">
        <v>2249</v>
      </c>
      <c r="C1146" s="582" t="s">
        <v>2618</v>
      </c>
      <c r="D1146" s="583">
        <v>4799.66</v>
      </c>
      <c r="E1146" s="583" t="s">
        <v>2607</v>
      </c>
      <c r="F1146" s="7" t="s">
        <v>1341</v>
      </c>
      <c r="G1146" s="8" t="s">
        <v>2249</v>
      </c>
      <c r="H1146" s="16">
        <v>-3499.97</v>
      </c>
      <c r="I1146" s="16">
        <v>-2999.96</v>
      </c>
      <c r="J1146" s="16">
        <v>-4799.96</v>
      </c>
      <c r="O1146" s="65" t="s">
        <v>276</v>
      </c>
      <c r="P1146" s="65" t="s">
        <v>314</v>
      </c>
      <c r="Q1146" s="3">
        <f>VLOOKUP(P1146,Data!$D$2:$E$144,2,FALSE)</f>
        <v>66520000</v>
      </c>
    </row>
    <row r="1147" spans="1:25" ht="25.5" x14ac:dyDescent="0.2">
      <c r="A1147" s="996" t="s">
        <v>2372</v>
      </c>
      <c r="B1147" s="998" t="s">
        <v>2250</v>
      </c>
      <c r="C1147" s="996" t="s">
        <v>2790</v>
      </c>
      <c r="D1147" s="997">
        <v>0</v>
      </c>
      <c r="E1147" s="997" t="s">
        <v>2331</v>
      </c>
      <c r="F1147" s="7" t="s">
        <v>1342</v>
      </c>
      <c r="G1147" s="8" t="s">
        <v>2250</v>
      </c>
      <c r="H1147" s="16">
        <v>-405</v>
      </c>
      <c r="I1147" s="16">
        <v>-405</v>
      </c>
      <c r="J1147" s="16">
        <v>0</v>
      </c>
      <c r="O1147" s="65"/>
      <c r="P1147" s="65"/>
      <c r="Q1147" s="3" t="e">
        <f>VLOOKUP(P1147,Data!$D$2:$E$144,2,FALSE)</f>
        <v>#N/A</v>
      </c>
    </row>
    <row r="1148" spans="1:25" x14ac:dyDescent="0.2">
      <c r="A1148" s="1000" t="s">
        <v>2372</v>
      </c>
      <c r="B1148" s="1002" t="s">
        <v>2251</v>
      </c>
      <c r="C1148" s="1000" t="s">
        <v>2791</v>
      </c>
      <c r="D1148" s="1001">
        <v>1334</v>
      </c>
      <c r="E1148" s="1001" t="s">
        <v>2336</v>
      </c>
      <c r="F1148" s="7" t="s">
        <v>1343</v>
      </c>
      <c r="G1148" s="8" t="s">
        <v>2251</v>
      </c>
      <c r="H1148" s="16">
        <v>-2570</v>
      </c>
      <c r="I1148" s="16">
        <v>-1200</v>
      </c>
      <c r="J1148" s="16">
        <v>-1744</v>
      </c>
      <c r="O1148" s="999" t="s">
        <v>276</v>
      </c>
      <c r="P1148" s="999" t="s">
        <v>309</v>
      </c>
      <c r="Q1148" s="3">
        <f>VLOOKUP(P1148,Data!$D$2:$E$144,2,FALSE)</f>
        <v>80500000</v>
      </c>
    </row>
    <row r="1149" spans="1:25" x14ac:dyDescent="0.2">
      <c r="B1149" s="8" t="s">
        <v>2252</v>
      </c>
      <c r="D1149" s="16"/>
      <c r="E1149" s="56"/>
      <c r="F1149" s="7" t="s">
        <v>1344</v>
      </c>
      <c r="G1149" s="8" t="s">
        <v>2252</v>
      </c>
      <c r="H1149" s="16">
        <v>-7639.18</v>
      </c>
      <c r="I1149" s="16">
        <v>-12961.42</v>
      </c>
      <c r="J1149" s="16">
        <v>-11647.65</v>
      </c>
      <c r="O1149" s="65"/>
      <c r="P1149" s="65"/>
      <c r="Q1149" s="3" t="e">
        <f>VLOOKUP(P1149,Data!$D$2:$E$144,2,FALSE)</f>
        <v>#N/A</v>
      </c>
    </row>
    <row r="1150" spans="1:25" x14ac:dyDescent="0.2">
      <c r="B1150" s="8" t="s">
        <v>2253</v>
      </c>
      <c r="D1150" s="16"/>
      <c r="E1150" s="56"/>
      <c r="F1150" s="7" t="s">
        <v>1345</v>
      </c>
      <c r="G1150" s="8" t="s">
        <v>2253</v>
      </c>
      <c r="H1150" s="16">
        <v>-87873.81</v>
      </c>
      <c r="I1150" s="16">
        <v>-96561.77</v>
      </c>
      <c r="J1150" s="16">
        <v>-113636.5</v>
      </c>
      <c r="O1150" s="65"/>
      <c r="P1150" s="65"/>
      <c r="Q1150" s="3" t="e">
        <f>VLOOKUP(P1150,Data!$D$2:$E$144,2,FALSE)</f>
        <v>#N/A</v>
      </c>
    </row>
    <row r="1151" spans="1:25" ht="25.5" x14ac:dyDescent="0.2">
      <c r="A1151" s="1007" t="s">
        <v>2372</v>
      </c>
      <c r="B1151" s="1009" t="s">
        <v>2254</v>
      </c>
      <c r="C1151" s="1007" t="s">
        <v>2792</v>
      </c>
      <c r="D1151" s="1008">
        <v>475</v>
      </c>
      <c r="E1151" s="1008" t="s">
        <v>2337</v>
      </c>
      <c r="F1151" s="7" t="s">
        <v>1346</v>
      </c>
      <c r="G1151" s="8" t="s">
        <v>2254</v>
      </c>
      <c r="H1151" s="16">
        <v>-360</v>
      </c>
      <c r="I1151" s="16">
        <v>-390</v>
      </c>
      <c r="J1151" s="16">
        <v>-475</v>
      </c>
      <c r="O1151" s="1003" t="s">
        <v>276</v>
      </c>
      <c r="P1151" s="1003" t="s">
        <v>309</v>
      </c>
      <c r="Q1151" s="3">
        <f>VLOOKUP(P1151,Data!$D$2:$E$144,2,FALSE)</f>
        <v>80500000</v>
      </c>
    </row>
    <row r="1152" spans="1:25" x14ac:dyDescent="0.2">
      <c r="B1152" s="8" t="s">
        <v>2255</v>
      </c>
      <c r="D1152" s="16"/>
      <c r="E1152" s="56"/>
      <c r="F1152" s="7" t="s">
        <v>1347</v>
      </c>
      <c r="G1152" s="8" t="s">
        <v>2255</v>
      </c>
      <c r="H1152" s="16">
        <v>-28495.5</v>
      </c>
      <c r="I1152" s="16">
        <v>-23329</v>
      </c>
      <c r="J1152" s="16">
        <v>-23540.75</v>
      </c>
      <c r="O1152" s="65"/>
      <c r="P1152" s="65"/>
      <c r="Q1152" s="3" t="e">
        <f>VLOOKUP(P1152,Data!$D$2:$E$144,2,FALSE)</f>
        <v>#N/A</v>
      </c>
    </row>
    <row r="1153" spans="1:25" x14ac:dyDescent="0.2">
      <c r="B1153" s="8" t="s">
        <v>2256</v>
      </c>
      <c r="D1153" s="16"/>
      <c r="E1153" s="56"/>
      <c r="F1153" s="7" t="s">
        <v>1348</v>
      </c>
      <c r="G1153" s="8" t="s">
        <v>2256</v>
      </c>
      <c r="H1153" s="16">
        <v>-278.12</v>
      </c>
      <c r="I1153" s="16">
        <v>0</v>
      </c>
      <c r="J1153" s="16">
        <v>0</v>
      </c>
      <c r="O1153" s="65"/>
      <c r="P1153" s="65"/>
      <c r="Q1153" s="3" t="e">
        <f>VLOOKUP(P1153,Data!$D$2:$E$144,2,FALSE)</f>
        <v>#N/A</v>
      </c>
    </row>
    <row r="1154" spans="1:25" x14ac:dyDescent="0.2">
      <c r="B1154" s="8" t="s">
        <v>2257</v>
      </c>
      <c r="D1154" s="16"/>
      <c r="E1154" s="56"/>
      <c r="F1154" s="7" t="s">
        <v>1349</v>
      </c>
      <c r="G1154" s="8" t="s">
        <v>2257</v>
      </c>
      <c r="H1154" s="16">
        <v>-11632.22</v>
      </c>
      <c r="I1154" s="16">
        <v>-16749.5</v>
      </c>
      <c r="J1154" s="16">
        <v>-17131.75</v>
      </c>
      <c r="O1154" s="65"/>
      <c r="P1154" s="65"/>
      <c r="Q1154" s="3" t="e">
        <f>VLOOKUP(P1154,Data!$D$2:$E$144,2,FALSE)</f>
        <v>#N/A</v>
      </c>
    </row>
    <row r="1155" spans="1:25" x14ac:dyDescent="0.2">
      <c r="B1155" s="8" t="s">
        <v>2258</v>
      </c>
      <c r="D1155" s="16"/>
      <c r="E1155" s="56"/>
      <c r="F1155" s="7" t="s">
        <v>1350</v>
      </c>
      <c r="G1155" s="8" t="s">
        <v>2258</v>
      </c>
      <c r="H1155" s="16">
        <v>-5175.17</v>
      </c>
      <c r="I1155" s="16">
        <v>-12157.35</v>
      </c>
      <c r="J1155" s="16">
        <v>0</v>
      </c>
      <c r="O1155" s="65"/>
      <c r="P1155" s="65"/>
      <c r="Q1155" s="3" t="e">
        <f>VLOOKUP(P1155,Data!$D$2:$E$144,2,FALSE)</f>
        <v>#N/A</v>
      </c>
    </row>
    <row r="1156" spans="1:25" s="2256" customFormat="1" ht="12.75" customHeight="1" x14ac:dyDescent="0.2">
      <c r="B1156" s="2255"/>
      <c r="C1156" s="68"/>
      <c r="D1156" s="2260">
        <f>SUM(D1157:D1158)</f>
        <v>41351</v>
      </c>
      <c r="E1156" s="2260"/>
      <c r="F1156" s="2254" t="s">
        <v>1351</v>
      </c>
      <c r="G1156" s="2255" t="s">
        <v>2259</v>
      </c>
      <c r="H1156" s="2260">
        <v>-6039.12</v>
      </c>
      <c r="I1156" s="2260">
        <v>-2798.06</v>
      </c>
      <c r="J1156" s="2260">
        <v>-65760.97</v>
      </c>
      <c r="Q1156" s="2256" t="e">
        <f>VLOOKUP(P1156,Data!$D$2:$E$144,2,FALSE)</f>
        <v>#N/A</v>
      </c>
      <c r="Y1156" s="2258"/>
    </row>
    <row r="1157" spans="1:25" s="2251" customFormat="1" ht="12.75" customHeight="1" x14ac:dyDescent="0.2">
      <c r="A1157" s="2251" t="s">
        <v>2346</v>
      </c>
      <c r="B1157" s="2263" t="s">
        <v>3219</v>
      </c>
      <c r="C1157" s="13" t="s">
        <v>2359</v>
      </c>
      <c r="D1157" s="2259">
        <v>40551</v>
      </c>
      <c r="E1157" s="2259" t="s">
        <v>2336</v>
      </c>
      <c r="F1157" s="2252" t="s">
        <v>1351</v>
      </c>
      <c r="G1157" s="2253" t="s">
        <v>2259</v>
      </c>
      <c r="H1157" s="1090"/>
      <c r="I1157" s="1090"/>
      <c r="J1157" s="1090"/>
      <c r="O1157" s="2251" t="s">
        <v>276</v>
      </c>
      <c r="P1157" s="2251" t="s">
        <v>311</v>
      </c>
      <c r="Q1157" s="2251">
        <f>VLOOKUP(P1157,Data!$D$2:$E$144,2,FALSE)</f>
        <v>66000000</v>
      </c>
      <c r="Y1157" s="2257"/>
    </row>
    <row r="1158" spans="1:25" ht="12.75" customHeight="1" x14ac:dyDescent="0.25">
      <c r="A1158" s="2264" t="s">
        <v>2835</v>
      </c>
      <c r="B1158" s="2265" t="s">
        <v>3220</v>
      </c>
      <c r="C1158" s="14" t="s">
        <v>3218</v>
      </c>
      <c r="D1158" s="1090">
        <v>800</v>
      </c>
      <c r="E1158" s="1090" t="s">
        <v>2336</v>
      </c>
      <c r="F1158" s="7" t="s">
        <v>1351</v>
      </c>
      <c r="G1158" s="8" t="s">
        <v>2259</v>
      </c>
      <c r="H1158" s="1090"/>
      <c r="I1158" s="1090"/>
      <c r="J1158" s="1090"/>
      <c r="O1158" s="65" t="s">
        <v>2503</v>
      </c>
      <c r="P1158" s="65" t="s">
        <v>395</v>
      </c>
      <c r="Q1158" s="3">
        <f>VLOOKUP(P1158,Data!$D$2:$E$144,2,FALSE)</f>
        <v>35110000</v>
      </c>
    </row>
    <row r="1159" spans="1:25" s="257" customFormat="1" x14ac:dyDescent="0.2">
      <c r="B1159" s="256"/>
      <c r="D1159" s="259">
        <f>SUM(D1160:D1164)</f>
        <v>255185.32</v>
      </c>
      <c r="E1159" s="259"/>
      <c r="F1159" s="255" t="s">
        <v>1352</v>
      </c>
      <c r="G1159" s="256" t="s">
        <v>2260</v>
      </c>
      <c r="H1159" s="259">
        <v>-17557.37</v>
      </c>
      <c r="I1159" s="259">
        <v>-90425.43</v>
      </c>
      <c r="J1159" s="259">
        <v>-10072.42</v>
      </c>
      <c r="Y1159" s="258"/>
    </row>
    <row r="1160" spans="1:25" s="270" customFormat="1" x14ac:dyDescent="0.2">
      <c r="A1160" s="274" t="s">
        <v>55</v>
      </c>
      <c r="B1160" s="276" t="s">
        <v>2500</v>
      </c>
      <c r="C1160" s="274" t="s">
        <v>2344</v>
      </c>
      <c r="D1160" s="275">
        <v>1625</v>
      </c>
      <c r="E1160" s="275" t="s">
        <v>2337</v>
      </c>
      <c r="F1160" s="271" t="s">
        <v>1352</v>
      </c>
      <c r="G1160" s="272" t="s">
        <v>2260</v>
      </c>
      <c r="H1160" s="1090"/>
      <c r="I1160" s="1090"/>
      <c r="J1160" s="1090"/>
      <c r="O1160" s="270" t="s">
        <v>276</v>
      </c>
      <c r="P1160" s="270" t="s">
        <v>310</v>
      </c>
      <c r="Q1160" s="270">
        <f>VLOOKUP(P1160,Data!$D$2:$E$144,2,FALSE)</f>
        <v>79419000</v>
      </c>
      <c r="Y1160" s="273"/>
    </row>
    <row r="1161" spans="1:25" ht="25.5" x14ac:dyDescent="0.2">
      <c r="A1161" s="66" t="s">
        <v>2485</v>
      </c>
      <c r="B1161" s="276" t="s">
        <v>2501</v>
      </c>
      <c r="C1161" s="66" t="s">
        <v>2499</v>
      </c>
      <c r="D1161" s="67">
        <v>500</v>
      </c>
      <c r="E1161" s="67" t="s">
        <v>2336</v>
      </c>
      <c r="F1161" s="7" t="s">
        <v>1352</v>
      </c>
      <c r="G1161" s="8" t="s">
        <v>2260</v>
      </c>
      <c r="H1161" s="1090"/>
      <c r="I1161" s="1090"/>
      <c r="J1161" s="1090"/>
      <c r="O1161" s="65" t="s">
        <v>284</v>
      </c>
      <c r="P1161" s="65" t="s">
        <v>388</v>
      </c>
      <c r="Q1161" s="3">
        <f>VLOOKUP(P1161,Data!$D$2:$E$144,2,FALSE)</f>
        <v>22000000</v>
      </c>
    </row>
    <row r="1162" spans="1:25" s="405" customFormat="1" ht="25.5" x14ac:dyDescent="0.2">
      <c r="A1162" s="409" t="s">
        <v>2524</v>
      </c>
      <c r="B1162" s="411" t="s">
        <v>2563</v>
      </c>
      <c r="C1162" s="409" t="s">
        <v>2545</v>
      </c>
      <c r="D1162" s="410">
        <v>432</v>
      </c>
      <c r="E1162" s="410" t="s">
        <v>2336</v>
      </c>
      <c r="F1162" s="406" t="s">
        <v>1352</v>
      </c>
      <c r="G1162" s="407" t="s">
        <v>2260</v>
      </c>
      <c r="H1162" s="1090"/>
      <c r="I1162" s="1090"/>
      <c r="J1162" s="1090"/>
      <c r="O1162" s="405" t="s">
        <v>284</v>
      </c>
      <c r="P1162" s="405" t="s">
        <v>388</v>
      </c>
      <c r="Q1162" s="405">
        <f>VLOOKUP(P1162,Data!$D$2:$E$144,2,FALSE)</f>
        <v>22000000</v>
      </c>
      <c r="Y1162" s="408"/>
    </row>
    <row r="1163" spans="1:25" s="585" customFormat="1" ht="25.5" x14ac:dyDescent="0.2">
      <c r="A1163" s="594" t="s">
        <v>2443</v>
      </c>
      <c r="B1163" s="596" t="s">
        <v>2619</v>
      </c>
      <c r="C1163" s="594" t="s">
        <v>2620</v>
      </c>
      <c r="D1163" s="595">
        <v>250000</v>
      </c>
      <c r="E1163" s="595" t="s">
        <v>2607</v>
      </c>
      <c r="F1163" s="586" t="s">
        <v>1352</v>
      </c>
      <c r="G1163" s="587" t="s">
        <v>2260</v>
      </c>
      <c r="H1163" s="1090"/>
      <c r="I1163" s="1090"/>
      <c r="J1163" s="1090"/>
      <c r="O1163" s="585" t="s">
        <v>275</v>
      </c>
      <c r="P1163" s="585" t="s">
        <v>301</v>
      </c>
      <c r="Q1163" s="585">
        <f>VLOOKUP(P1163,Data!$D$2:$E$144,2,FALSE)</f>
        <v>70000000</v>
      </c>
      <c r="Y1163" s="588"/>
    </row>
    <row r="1164" spans="1:25" s="1003" customFormat="1" ht="25.5" x14ac:dyDescent="0.2">
      <c r="A1164" s="1015" t="s">
        <v>2372</v>
      </c>
      <c r="B1164" s="942" t="s">
        <v>2794</v>
      </c>
      <c r="C1164" s="1015" t="s">
        <v>2793</v>
      </c>
      <c r="D1164" s="1016">
        <v>2628.32</v>
      </c>
      <c r="E1164" s="1016" t="s">
        <v>2336</v>
      </c>
      <c r="F1164" s="1004" t="s">
        <v>1352</v>
      </c>
      <c r="G1164" s="1005" t="s">
        <v>2260</v>
      </c>
      <c r="H1164" s="1090"/>
      <c r="I1164" s="1090"/>
      <c r="J1164" s="1090"/>
      <c r="O1164" s="1010" t="s">
        <v>284</v>
      </c>
      <c r="P1164" s="1010" t="s">
        <v>388</v>
      </c>
      <c r="Q1164" s="1003">
        <f>VLOOKUP(P1164,Data!$D$2:$E$144,2,FALSE)</f>
        <v>22000000</v>
      </c>
      <c r="Y1164" s="1006"/>
    </row>
    <row r="1165" spans="1:25" s="426" customFormat="1" x14ac:dyDescent="0.2">
      <c r="B1165" s="256"/>
      <c r="D1165" s="423">
        <f>SUM(D1166:D1169)</f>
        <v>56854</v>
      </c>
      <c r="E1165" s="423"/>
      <c r="F1165" s="255" t="s">
        <v>1353</v>
      </c>
      <c r="G1165" s="256" t="s">
        <v>2261</v>
      </c>
      <c r="H1165" s="423">
        <v>-63542.74</v>
      </c>
      <c r="I1165" s="423">
        <v>-79222.490000000005</v>
      </c>
      <c r="J1165" s="423">
        <v>-106342.77</v>
      </c>
      <c r="Q1165" s="426" t="e">
        <f>VLOOKUP(P1165,Data!$D$2:$E$144,2,FALSE)</f>
        <v>#N/A</v>
      </c>
      <c r="Y1165" s="258"/>
    </row>
    <row r="1166" spans="1:25" s="1010" customFormat="1" x14ac:dyDescent="0.2">
      <c r="A1166" s="1015" t="s">
        <v>2485</v>
      </c>
      <c r="B1166" s="1018" t="s">
        <v>2796</v>
      </c>
      <c r="C1166" s="1010" t="s">
        <v>2502</v>
      </c>
      <c r="D1166" s="1014">
        <v>25000</v>
      </c>
      <c r="E1166" s="1014" t="s">
        <v>2336</v>
      </c>
      <c r="F1166" s="1011" t="s">
        <v>1353</v>
      </c>
      <c r="G1166" s="1012" t="s">
        <v>2261</v>
      </c>
      <c r="H1166" s="1090"/>
      <c r="I1166" s="1090"/>
      <c r="J1166" s="1090"/>
      <c r="O1166" s="1010" t="s">
        <v>2503</v>
      </c>
      <c r="P1166" s="1010" t="s">
        <v>395</v>
      </c>
      <c r="Q1166" s="1010">
        <f>VLOOKUP(P1166,Data!$D$2:$E$144,2,FALSE)</f>
        <v>35110000</v>
      </c>
      <c r="Y1166" s="1013"/>
    </row>
    <row r="1167" spans="1:25" s="1010" customFormat="1" x14ac:dyDescent="0.2">
      <c r="A1167" s="1019" t="s">
        <v>2372</v>
      </c>
      <c r="B1167" s="1021" t="s">
        <v>2797</v>
      </c>
      <c r="C1167" s="1019" t="s">
        <v>2795</v>
      </c>
      <c r="D1167" s="1020">
        <v>26414</v>
      </c>
      <c r="E1167" s="1020" t="s">
        <v>2336</v>
      </c>
      <c r="F1167" s="1011" t="s">
        <v>1353</v>
      </c>
      <c r="G1167" s="1012" t="s">
        <v>2261</v>
      </c>
      <c r="H1167" s="1090"/>
      <c r="I1167" s="1090"/>
      <c r="J1167" s="1090"/>
      <c r="O1167" s="1017" t="s">
        <v>276</v>
      </c>
      <c r="P1167" s="1017" t="s">
        <v>309</v>
      </c>
      <c r="Q1167" s="1010">
        <f>VLOOKUP(P1167,Data!$D$2:$E$144,2,FALSE)</f>
        <v>80500000</v>
      </c>
      <c r="Y1167" s="1013"/>
    </row>
    <row r="1168" spans="1:25" s="2275" customFormat="1" ht="25.5" x14ac:dyDescent="0.2">
      <c r="A1168" s="2282" t="s">
        <v>2832</v>
      </c>
      <c r="B1168" s="2265" t="s">
        <v>3225</v>
      </c>
      <c r="C1168" s="2282" t="s">
        <v>3227</v>
      </c>
      <c r="D1168" s="1090">
        <v>5381</v>
      </c>
      <c r="E1168" s="1090" t="s">
        <v>2336</v>
      </c>
      <c r="F1168" s="2276" t="s">
        <v>1353</v>
      </c>
      <c r="G1168" s="2277" t="s">
        <v>2261</v>
      </c>
      <c r="H1168" s="1090"/>
      <c r="I1168" s="1090"/>
      <c r="J1168" s="1090"/>
      <c r="O1168" s="2275" t="s">
        <v>287</v>
      </c>
      <c r="P1168" s="2275" t="s">
        <v>412</v>
      </c>
      <c r="Q1168" s="2275">
        <f>VLOOKUP(P1168,Data!$D$2:$E$144,2,FALSE)</f>
        <v>34300000</v>
      </c>
      <c r="Y1168" s="2278"/>
    </row>
    <row r="1169" spans="1:25" s="2275" customFormat="1" ht="25.5" x14ac:dyDescent="0.2">
      <c r="A1169" s="2282" t="s">
        <v>2835</v>
      </c>
      <c r="B1169" s="2265" t="s">
        <v>3226</v>
      </c>
      <c r="C1169" s="2282" t="s">
        <v>3224</v>
      </c>
      <c r="D1169" s="1090">
        <v>59</v>
      </c>
      <c r="E1169" s="1090" t="s">
        <v>2336</v>
      </c>
      <c r="F1169" s="2276" t="s">
        <v>1353</v>
      </c>
      <c r="G1169" s="2277" t="s">
        <v>2261</v>
      </c>
      <c r="H1169" s="1090"/>
      <c r="I1169" s="1090"/>
      <c r="J1169" s="1090"/>
      <c r="O1169" s="2281" t="s">
        <v>287</v>
      </c>
      <c r="P1169" s="2281" t="s">
        <v>412</v>
      </c>
      <c r="Q1169" s="2275">
        <f>VLOOKUP(P1169,Data!$D$2:$E$144,2,FALSE)</f>
        <v>34300000</v>
      </c>
      <c r="Y1169" s="2278"/>
    </row>
    <row r="1170" spans="1:25" x14ac:dyDescent="0.2">
      <c r="A1170" s="65" t="s">
        <v>2346</v>
      </c>
      <c r="B1170" s="8" t="s">
        <v>2262</v>
      </c>
      <c r="C1170" s="3" t="s">
        <v>2360</v>
      </c>
      <c r="D1170" s="16">
        <v>6272</v>
      </c>
      <c r="E1170" s="56" t="s">
        <v>2336</v>
      </c>
      <c r="F1170" s="7" t="s">
        <v>1354</v>
      </c>
      <c r="G1170" s="8" t="s">
        <v>2262</v>
      </c>
      <c r="H1170" s="16">
        <v>-4809</v>
      </c>
      <c r="I1170" s="16">
        <v>-6660</v>
      </c>
      <c r="J1170" s="16">
        <v>-6272.95</v>
      </c>
      <c r="O1170" s="65" t="s">
        <v>276</v>
      </c>
      <c r="P1170" s="65" t="s">
        <v>318</v>
      </c>
      <c r="Q1170" s="3">
        <f>VLOOKUP(P1170,Data!$D$2:$E$144,2,FALSE)</f>
        <v>79600000</v>
      </c>
    </row>
    <row r="1171" spans="1:25" x14ac:dyDescent="0.2">
      <c r="B1171" s="8" t="s">
        <v>2263</v>
      </c>
      <c r="D1171" s="16"/>
      <c r="E1171" s="56"/>
      <c r="F1171" s="7" t="s">
        <v>1355</v>
      </c>
      <c r="G1171" s="8" t="s">
        <v>2263</v>
      </c>
      <c r="H1171" s="16">
        <v>-116632.37</v>
      </c>
      <c r="I1171" s="16">
        <v>-109091.05</v>
      </c>
      <c r="J1171" s="16">
        <v>-104643.25</v>
      </c>
      <c r="O1171" s="65"/>
      <c r="P1171" s="65"/>
      <c r="Q1171" s="3" t="e">
        <f>VLOOKUP(P1171,Data!$D$2:$E$144,2,FALSE)</f>
        <v>#N/A</v>
      </c>
    </row>
    <row r="1172" spans="1:25" x14ac:dyDescent="0.2">
      <c r="B1172" s="8" t="s">
        <v>2264</v>
      </c>
      <c r="D1172" s="16"/>
      <c r="E1172" s="56"/>
      <c r="F1172" s="7" t="s">
        <v>1356</v>
      </c>
      <c r="G1172" s="8" t="s">
        <v>2264</v>
      </c>
      <c r="H1172" s="16">
        <v>-52150.5</v>
      </c>
      <c r="I1172" s="16">
        <v>-55125.84</v>
      </c>
      <c r="J1172" s="16">
        <v>-51547</v>
      </c>
      <c r="O1172" s="65"/>
      <c r="P1172" s="65"/>
      <c r="Q1172" s="3" t="e">
        <f>VLOOKUP(P1172,Data!$D$2:$E$144,2,FALSE)</f>
        <v>#N/A</v>
      </c>
    </row>
    <row r="1173" spans="1:25" x14ac:dyDescent="0.2">
      <c r="B1173" s="8" t="s">
        <v>2265</v>
      </c>
      <c r="C1173" s="13"/>
      <c r="D1173" s="16"/>
      <c r="E1173" s="56"/>
      <c r="F1173" s="7" t="s">
        <v>1357</v>
      </c>
      <c r="G1173" s="8" t="s">
        <v>2265</v>
      </c>
      <c r="H1173" s="16">
        <v>-272331.8</v>
      </c>
      <c r="I1173" s="16">
        <v>-355961.08</v>
      </c>
      <c r="J1173" s="16">
        <v>-298162.02</v>
      </c>
      <c r="O1173" s="65"/>
      <c r="P1173" s="65"/>
      <c r="Q1173" s="3" t="e">
        <f>VLOOKUP(P1173,Data!$D$2:$E$144,2,FALSE)</f>
        <v>#N/A</v>
      </c>
    </row>
    <row r="1174" spans="1:25" x14ac:dyDescent="0.2">
      <c r="B1174" s="8" t="s">
        <v>2266</v>
      </c>
      <c r="D1174" s="16"/>
      <c r="E1174" s="56"/>
      <c r="F1174" s="7" t="s">
        <v>1358</v>
      </c>
      <c r="G1174" s="8" t="s">
        <v>2266</v>
      </c>
      <c r="H1174" s="16">
        <v>-100</v>
      </c>
      <c r="I1174" s="16">
        <v>-1000</v>
      </c>
      <c r="J1174" s="16">
        <v>-1125</v>
      </c>
      <c r="O1174" s="65"/>
      <c r="P1174" s="65"/>
      <c r="Q1174" s="3" t="e">
        <f>VLOOKUP(P1174,Data!$D$2:$E$144,2,FALSE)</f>
        <v>#N/A</v>
      </c>
    </row>
    <row r="1175" spans="1:25" x14ac:dyDescent="0.2">
      <c r="B1175" s="8" t="s">
        <v>2267</v>
      </c>
      <c r="D1175" s="16"/>
      <c r="E1175" s="56"/>
      <c r="F1175" s="7" t="s">
        <v>1359</v>
      </c>
      <c r="G1175" s="8" t="s">
        <v>2267</v>
      </c>
      <c r="H1175" s="16">
        <v>-250</v>
      </c>
      <c r="I1175" s="16">
        <v>-140</v>
      </c>
      <c r="J1175" s="16">
        <v>-290</v>
      </c>
      <c r="O1175" s="65"/>
      <c r="P1175" s="65"/>
      <c r="Q1175" s="3" t="e">
        <f>VLOOKUP(P1175,Data!$D$2:$E$144,2,FALSE)</f>
        <v>#N/A</v>
      </c>
    </row>
    <row r="1176" spans="1:25" x14ac:dyDescent="0.2">
      <c r="A1176" s="1023" t="s">
        <v>2372</v>
      </c>
      <c r="B1176" s="1025" t="s">
        <v>2268</v>
      </c>
      <c r="C1176" s="1023" t="s">
        <v>2798</v>
      </c>
      <c r="D1176" s="1024">
        <v>1800</v>
      </c>
      <c r="E1176" s="1024" t="s">
        <v>2336</v>
      </c>
      <c r="F1176" s="7" t="s">
        <v>1360</v>
      </c>
      <c r="G1176" s="8" t="s">
        <v>2268</v>
      </c>
      <c r="H1176" s="16">
        <v>-3240</v>
      </c>
      <c r="I1176" s="16">
        <v>0</v>
      </c>
      <c r="J1176" s="16">
        <v>-1800</v>
      </c>
      <c r="O1176" s="1022" t="s">
        <v>276</v>
      </c>
      <c r="P1176" s="1022" t="s">
        <v>309</v>
      </c>
      <c r="Q1176" s="3">
        <f>VLOOKUP(P1176,Data!$D$2:$E$144,2,FALSE)</f>
        <v>80500000</v>
      </c>
    </row>
    <row r="1177" spans="1:25" x14ac:dyDescent="0.2">
      <c r="A1177" s="1027" t="s">
        <v>2372</v>
      </c>
      <c r="B1177" s="1029" t="s">
        <v>2269</v>
      </c>
      <c r="C1177" s="1027" t="s">
        <v>2799</v>
      </c>
      <c r="D1177" s="1028">
        <v>625</v>
      </c>
      <c r="E1177" s="1028" t="s">
        <v>2331</v>
      </c>
      <c r="F1177" s="7" t="s">
        <v>1361</v>
      </c>
      <c r="G1177" s="8" t="s">
        <v>2269</v>
      </c>
      <c r="H1177" s="16">
        <v>0</v>
      </c>
      <c r="I1177" s="16">
        <v>0</v>
      </c>
      <c r="J1177" s="16">
        <v>-625</v>
      </c>
      <c r="O1177" s="1026" t="s">
        <v>276</v>
      </c>
      <c r="P1177" s="1026" t="s">
        <v>309</v>
      </c>
      <c r="Q1177" s="3">
        <f>VLOOKUP(P1177,Data!$D$2:$E$144,2,FALSE)</f>
        <v>80500000</v>
      </c>
    </row>
    <row r="1178" spans="1:25" x14ac:dyDescent="0.2">
      <c r="B1178" s="8" t="s">
        <v>2270</v>
      </c>
      <c r="D1178" s="16"/>
      <c r="E1178" s="56"/>
      <c r="F1178" s="7" t="s">
        <v>1362</v>
      </c>
      <c r="G1178" s="8" t="s">
        <v>2270</v>
      </c>
      <c r="H1178" s="16">
        <v>-284</v>
      </c>
      <c r="I1178" s="16">
        <v>-290</v>
      </c>
      <c r="J1178" s="16">
        <v>-290</v>
      </c>
      <c r="O1178" s="65"/>
      <c r="P1178" s="65"/>
      <c r="Q1178" s="3" t="e">
        <f>VLOOKUP(P1178,Data!$D$2:$E$144,2,FALSE)</f>
        <v>#N/A</v>
      </c>
    </row>
    <row r="1179" spans="1:25" x14ac:dyDescent="0.2">
      <c r="B1179" s="8" t="s">
        <v>2271</v>
      </c>
      <c r="D1179" s="16"/>
      <c r="E1179" s="56"/>
      <c r="F1179" s="7" t="s">
        <v>1335</v>
      </c>
      <c r="G1179" s="8" t="s">
        <v>2271</v>
      </c>
      <c r="H1179" s="16">
        <v>-39059</v>
      </c>
      <c r="I1179" s="16">
        <v>-35560</v>
      </c>
      <c r="J1179" s="16">
        <v>-37856.67</v>
      </c>
      <c r="O1179" s="65"/>
      <c r="P1179" s="65"/>
      <c r="Q1179" s="3" t="e">
        <f>VLOOKUP(P1179,Data!$D$2:$E$144,2,FALSE)</f>
        <v>#N/A</v>
      </c>
    </row>
    <row r="1180" spans="1:25" x14ac:dyDescent="0.2">
      <c r="A1180" s="1031" t="s">
        <v>2372</v>
      </c>
      <c r="B1180" s="1033" t="s">
        <v>2272</v>
      </c>
      <c r="C1180" s="1031" t="s">
        <v>2800</v>
      </c>
      <c r="D1180" s="1032">
        <v>1200</v>
      </c>
      <c r="E1180" s="1032" t="s">
        <v>2337</v>
      </c>
      <c r="F1180" s="7" t="s">
        <v>1363</v>
      </c>
      <c r="G1180" s="8" t="s">
        <v>2272</v>
      </c>
      <c r="H1180" s="16">
        <v>-500</v>
      </c>
      <c r="I1180" s="16">
        <v>-200</v>
      </c>
      <c r="J1180" s="16">
        <v>0</v>
      </c>
      <c r="O1180" s="1030" t="s">
        <v>276</v>
      </c>
      <c r="P1180" s="1030" t="s">
        <v>309</v>
      </c>
      <c r="Q1180" s="3">
        <f>VLOOKUP(P1180,Data!$D$2:$E$144,2,FALSE)</f>
        <v>80500000</v>
      </c>
    </row>
    <row r="1181" spans="1:25" x14ac:dyDescent="0.2">
      <c r="B1181" s="8" t="s">
        <v>2273</v>
      </c>
      <c r="D1181" s="16"/>
      <c r="E1181" s="56"/>
      <c r="F1181" s="7" t="s">
        <v>1332</v>
      </c>
      <c r="G1181" s="8" t="s">
        <v>2273</v>
      </c>
      <c r="H1181" s="16">
        <v>-21992.12</v>
      </c>
      <c r="I1181" s="16">
        <v>-225355.74</v>
      </c>
      <c r="J1181" s="16">
        <v>-301657</v>
      </c>
      <c r="O1181" s="65"/>
      <c r="P1181" s="65"/>
      <c r="Q1181" s="3" t="e">
        <f>VLOOKUP(P1181,Data!$D$2:$E$144,2,FALSE)</f>
        <v>#N/A</v>
      </c>
    </row>
    <row r="1182" spans="1:25" x14ac:dyDescent="0.2">
      <c r="B1182" s="8" t="s">
        <v>2274</v>
      </c>
      <c r="D1182" s="16"/>
      <c r="E1182" s="56"/>
      <c r="F1182" s="7" t="s">
        <v>1345</v>
      </c>
      <c r="G1182" s="8" t="s">
        <v>2274</v>
      </c>
      <c r="H1182" s="16">
        <v>-321</v>
      </c>
      <c r="I1182" s="16">
        <v>0</v>
      </c>
      <c r="J1182" s="16">
        <v>0</v>
      </c>
      <c r="O1182" s="65"/>
      <c r="P1182" s="65"/>
      <c r="Q1182" s="3" t="e">
        <f>VLOOKUP(P1182,Data!$D$2:$E$144,2,FALSE)</f>
        <v>#N/A</v>
      </c>
    </row>
    <row r="1183" spans="1:25" x14ac:dyDescent="0.2">
      <c r="B1183" s="8" t="s">
        <v>2275</v>
      </c>
      <c r="D1183" s="16"/>
      <c r="E1183" s="56"/>
      <c r="F1183" s="7" t="s">
        <v>1355</v>
      </c>
      <c r="G1183" s="8" t="s">
        <v>2275</v>
      </c>
      <c r="H1183" s="16">
        <v>-351.85</v>
      </c>
      <c r="I1183" s="16">
        <v>-1708.5</v>
      </c>
      <c r="J1183" s="16">
        <v>-142</v>
      </c>
      <c r="O1183" s="65"/>
      <c r="P1183" s="65"/>
      <c r="Q1183" s="3" t="e">
        <f>VLOOKUP(P1183,Data!$D$2:$E$144,2,FALSE)</f>
        <v>#N/A</v>
      </c>
    </row>
    <row r="1184" spans="1:25" ht="25.5" x14ac:dyDescent="0.2">
      <c r="A1184" s="522" t="s">
        <v>2564</v>
      </c>
      <c r="B1184" s="524" t="s">
        <v>2276</v>
      </c>
      <c r="C1184" s="522" t="s">
        <v>2598</v>
      </c>
      <c r="D1184" s="523">
        <v>203.33</v>
      </c>
      <c r="E1184" s="523" t="s">
        <v>2331</v>
      </c>
      <c r="F1184" s="7" t="s">
        <v>1364</v>
      </c>
      <c r="G1184" s="8" t="s">
        <v>2276</v>
      </c>
      <c r="H1184" s="16">
        <v>-30155.61</v>
      </c>
      <c r="I1184" s="16">
        <v>0</v>
      </c>
      <c r="J1184" s="16">
        <v>0</v>
      </c>
      <c r="O1184" s="65" t="s">
        <v>288</v>
      </c>
      <c r="P1184" s="65" t="s">
        <v>419</v>
      </c>
      <c r="Q1184" s="3">
        <f>VLOOKUP(P1184,Data!$D$2:$E$144,2,FALSE)</f>
        <v>79952000</v>
      </c>
    </row>
    <row r="1185" spans="1:17" ht="25.5" x14ac:dyDescent="0.2">
      <c r="A1185" s="65" t="s">
        <v>2346</v>
      </c>
      <c r="B1185" s="8" t="s">
        <v>2277</v>
      </c>
      <c r="C1185" s="3" t="s">
        <v>2376</v>
      </c>
      <c r="D1185" s="16"/>
      <c r="E1185" s="56" t="s">
        <v>2336</v>
      </c>
      <c r="F1185" s="7" t="s">
        <v>1365</v>
      </c>
      <c r="G1185" s="8" t="s">
        <v>2277</v>
      </c>
      <c r="H1185" s="16">
        <v>-93913.21</v>
      </c>
      <c r="I1185" s="16">
        <v>-91867.53</v>
      </c>
      <c r="J1185" s="16">
        <v>-101205.64</v>
      </c>
      <c r="O1185" s="65" t="s">
        <v>2378</v>
      </c>
      <c r="P1185" s="65" t="s">
        <v>362</v>
      </c>
      <c r="Q1185" s="3">
        <f>VLOOKUP(P1185,Data!$D$2:$E$144,2,FALSE)</f>
        <v>85147000</v>
      </c>
    </row>
    <row r="1186" spans="1:17" x14ac:dyDescent="0.2">
      <c r="B1186" s="8" t="s">
        <v>2278</v>
      </c>
      <c r="D1186" s="16"/>
      <c r="E1186" s="56"/>
      <c r="F1186" s="7" t="s">
        <v>1366</v>
      </c>
      <c r="G1186" s="8" t="s">
        <v>2278</v>
      </c>
      <c r="H1186" s="16">
        <v>-3003</v>
      </c>
      <c r="I1186" s="16">
        <v>0</v>
      </c>
      <c r="J1186" s="16">
        <v>-2877</v>
      </c>
      <c r="O1186" s="65"/>
      <c r="P1186" s="65"/>
      <c r="Q1186" s="3" t="e">
        <f>VLOOKUP(P1186,Data!$D$2:$E$144,2,FALSE)</f>
        <v>#N/A</v>
      </c>
    </row>
    <row r="1187" spans="1:17" x14ac:dyDescent="0.2">
      <c r="A1187" s="1035" t="s">
        <v>2372</v>
      </c>
      <c r="B1187" s="1037" t="s">
        <v>2279</v>
      </c>
      <c r="C1187" s="1035" t="s">
        <v>2801</v>
      </c>
      <c r="D1187" s="1036">
        <v>745</v>
      </c>
      <c r="E1187" s="1036" t="s">
        <v>2336</v>
      </c>
      <c r="F1187" s="7" t="s">
        <v>1367</v>
      </c>
      <c r="G1187" s="8" t="s">
        <v>2279</v>
      </c>
      <c r="H1187" s="16">
        <v>-3099</v>
      </c>
      <c r="I1187" s="16">
        <v>0</v>
      </c>
      <c r="J1187" s="16">
        <v>-745</v>
      </c>
      <c r="O1187" s="1034" t="s">
        <v>276</v>
      </c>
      <c r="P1187" s="1034" t="s">
        <v>309</v>
      </c>
      <c r="Q1187" s="3">
        <f>VLOOKUP(P1187,Data!$D$2:$E$144,2,FALSE)</f>
        <v>80500000</v>
      </c>
    </row>
    <row r="1188" spans="1:17" x14ac:dyDescent="0.2">
      <c r="B1188" s="8" t="s">
        <v>2280</v>
      </c>
      <c r="D1188" s="16"/>
      <c r="E1188" s="56"/>
      <c r="F1188" s="7" t="s">
        <v>1368</v>
      </c>
      <c r="G1188" s="8" t="s">
        <v>2280</v>
      </c>
      <c r="H1188" s="16">
        <v>0</v>
      </c>
      <c r="I1188" s="16">
        <v>-6241.51</v>
      </c>
      <c r="J1188" s="16">
        <v>-2229.0500000000002</v>
      </c>
      <c r="O1188" s="65"/>
      <c r="P1188" s="65"/>
      <c r="Q1188" s="3" t="e">
        <f>VLOOKUP(P1188,Data!$D$2:$E$144,2,FALSE)</f>
        <v>#N/A</v>
      </c>
    </row>
    <row r="1189" spans="1:17" x14ac:dyDescent="0.2">
      <c r="A1189" s="1039" t="s">
        <v>2372</v>
      </c>
      <c r="B1189" s="1041" t="s">
        <v>2281</v>
      </c>
      <c r="C1189" s="1039" t="s">
        <v>2802</v>
      </c>
      <c r="D1189" s="1040">
        <v>2917</v>
      </c>
      <c r="E1189" s="1040" t="s">
        <v>2336</v>
      </c>
      <c r="F1189" s="7" t="s">
        <v>1369</v>
      </c>
      <c r="G1189" s="8" t="s">
        <v>2281</v>
      </c>
      <c r="H1189" s="16">
        <v>0</v>
      </c>
      <c r="I1189" s="16">
        <v>0</v>
      </c>
      <c r="J1189" s="16">
        <v>-15917</v>
      </c>
      <c r="O1189" s="1038" t="s">
        <v>276</v>
      </c>
      <c r="P1189" s="1038" t="s">
        <v>309</v>
      </c>
      <c r="Q1189" s="3">
        <f>VLOOKUP(P1189,Data!$D$2:$E$144,2,FALSE)</f>
        <v>80500000</v>
      </c>
    </row>
    <row r="1190" spans="1:17" x14ac:dyDescent="0.2">
      <c r="B1190" s="8" t="s">
        <v>2282</v>
      </c>
      <c r="D1190" s="16"/>
      <c r="E1190" s="56"/>
      <c r="F1190" s="7" t="s">
        <v>1333</v>
      </c>
      <c r="G1190" s="8" t="s">
        <v>2282</v>
      </c>
      <c r="H1190" s="16">
        <v>-276.64</v>
      </c>
      <c r="I1190" s="16">
        <v>0</v>
      </c>
      <c r="J1190" s="16">
        <v>0</v>
      </c>
      <c r="O1190" s="65"/>
      <c r="P1190" s="65"/>
      <c r="Q1190" s="3" t="e">
        <f>VLOOKUP(P1190,Data!$D$2:$E$144,2,FALSE)</f>
        <v>#N/A</v>
      </c>
    </row>
    <row r="1191" spans="1:17" x14ac:dyDescent="0.2">
      <c r="B1191" s="8" t="s">
        <v>2283</v>
      </c>
      <c r="D1191" s="16"/>
      <c r="E1191" s="56"/>
      <c r="F1191" s="7" t="s">
        <v>1370</v>
      </c>
      <c r="G1191" s="8" t="s">
        <v>2283</v>
      </c>
      <c r="H1191" s="16">
        <v>-99</v>
      </c>
      <c r="I1191" s="16">
        <v>-60</v>
      </c>
      <c r="J1191" s="16">
        <v>0</v>
      </c>
      <c r="O1191" s="65"/>
      <c r="P1191" s="65"/>
      <c r="Q1191" s="3" t="e">
        <f>VLOOKUP(P1191,Data!$D$2:$E$144,2,FALSE)</f>
        <v>#N/A</v>
      </c>
    </row>
    <row r="1192" spans="1:17" x14ac:dyDescent="0.2">
      <c r="B1192" s="8" t="s">
        <v>2284</v>
      </c>
      <c r="D1192" s="16"/>
      <c r="E1192" s="56"/>
      <c r="F1192" s="7" t="s">
        <v>1355</v>
      </c>
      <c r="G1192" s="8" t="s">
        <v>2284</v>
      </c>
      <c r="H1192" s="16">
        <v>-1668.48</v>
      </c>
      <c r="I1192" s="16">
        <v>0</v>
      </c>
      <c r="J1192" s="16">
        <v>-585.78</v>
      </c>
      <c r="O1192" s="65"/>
      <c r="P1192" s="65"/>
      <c r="Q1192" s="3" t="e">
        <f>VLOOKUP(P1192,Data!$D$2:$E$144,2,FALSE)</f>
        <v>#N/A</v>
      </c>
    </row>
    <row r="1193" spans="1:17" x14ac:dyDescent="0.2">
      <c r="B1193" s="8" t="s">
        <v>2285</v>
      </c>
      <c r="D1193" s="16"/>
      <c r="E1193" s="56"/>
      <c r="F1193" s="7" t="s">
        <v>1371</v>
      </c>
      <c r="G1193" s="8" t="s">
        <v>2285</v>
      </c>
      <c r="H1193" s="16">
        <v>-844.83</v>
      </c>
      <c r="I1193" s="16">
        <v>0</v>
      </c>
      <c r="J1193" s="16">
        <v>0</v>
      </c>
      <c r="O1193" s="65"/>
      <c r="P1193" s="65"/>
      <c r="Q1193" s="3" t="e">
        <f>VLOOKUP(P1193,Data!$D$2:$E$144,2,FALSE)</f>
        <v>#N/A</v>
      </c>
    </row>
    <row r="1194" spans="1:17" x14ac:dyDescent="0.2">
      <c r="B1194" s="8" t="s">
        <v>2286</v>
      </c>
      <c r="D1194" s="16"/>
      <c r="E1194" s="56"/>
      <c r="F1194" s="7" t="s">
        <v>1372</v>
      </c>
      <c r="G1194" s="8" t="s">
        <v>2286</v>
      </c>
      <c r="H1194" s="16">
        <v>-250</v>
      </c>
      <c r="I1194" s="16">
        <v>-250</v>
      </c>
      <c r="J1194" s="16">
        <v>-250</v>
      </c>
      <c r="O1194" s="65"/>
      <c r="P1194" s="65"/>
      <c r="Q1194" s="3" t="e">
        <f>VLOOKUP(P1194,Data!$D$2:$E$144,2,FALSE)</f>
        <v>#N/A</v>
      </c>
    </row>
    <row r="1195" spans="1:17" x14ac:dyDescent="0.2">
      <c r="A1195" s="1043" t="s">
        <v>2372</v>
      </c>
      <c r="B1195" s="1045" t="s">
        <v>2287</v>
      </c>
      <c r="C1195" s="1043" t="s">
        <v>2803</v>
      </c>
      <c r="D1195" s="1044">
        <v>0</v>
      </c>
      <c r="E1195" s="1044" t="s">
        <v>2331</v>
      </c>
      <c r="F1195" s="7" t="s">
        <v>1373</v>
      </c>
      <c r="G1195" s="8" t="s">
        <v>2287</v>
      </c>
      <c r="H1195" s="16">
        <v>-50</v>
      </c>
      <c r="I1195" s="16">
        <v>0</v>
      </c>
      <c r="J1195" s="16">
        <v>0</v>
      </c>
      <c r="O1195" s="1042" t="s">
        <v>276</v>
      </c>
      <c r="P1195" s="1042" t="s">
        <v>309</v>
      </c>
      <c r="Q1195" s="3">
        <f>VLOOKUP(P1195,Data!$D$2:$E$144,2,FALSE)</f>
        <v>80500000</v>
      </c>
    </row>
    <row r="1196" spans="1:17" ht="25.5" x14ac:dyDescent="0.2">
      <c r="A1196" s="1047" t="s">
        <v>2372</v>
      </c>
      <c r="B1196" s="1049" t="s">
        <v>2288</v>
      </c>
      <c r="C1196" s="1047" t="s">
        <v>2804</v>
      </c>
      <c r="D1196" s="1048">
        <v>0</v>
      </c>
      <c r="E1196" s="1048" t="s">
        <v>2336</v>
      </c>
      <c r="F1196" s="7" t="s">
        <v>1374</v>
      </c>
      <c r="G1196" s="8" t="s">
        <v>2288</v>
      </c>
      <c r="H1196" s="16">
        <v>-4211.3500000000004</v>
      </c>
      <c r="I1196" s="16">
        <v>0</v>
      </c>
      <c r="J1196" s="16">
        <v>0</v>
      </c>
      <c r="O1196" s="1046" t="s">
        <v>276</v>
      </c>
      <c r="P1196" s="1046" t="s">
        <v>309</v>
      </c>
      <c r="Q1196" s="3">
        <f>VLOOKUP(P1196,Data!$D$2:$E$144,2,FALSE)</f>
        <v>80500000</v>
      </c>
    </row>
    <row r="1197" spans="1:17" x14ac:dyDescent="0.2">
      <c r="A1197" s="1047" t="s">
        <v>2372</v>
      </c>
      <c r="B1197" s="1049" t="s">
        <v>2289</v>
      </c>
      <c r="C1197" s="1047" t="s">
        <v>2805</v>
      </c>
      <c r="D1197" s="1048">
        <v>4320</v>
      </c>
      <c r="E1197" s="1048" t="s">
        <v>2336</v>
      </c>
      <c r="F1197" s="7" t="s">
        <v>1375</v>
      </c>
      <c r="G1197" s="8" t="s">
        <v>2289</v>
      </c>
      <c r="H1197" s="16">
        <v>-4427.34</v>
      </c>
      <c r="I1197" s="16">
        <v>-1551.33</v>
      </c>
      <c r="J1197" s="16">
        <v>-4320</v>
      </c>
      <c r="O1197" s="1046" t="s">
        <v>276</v>
      </c>
      <c r="P1197" s="1046" t="s">
        <v>309</v>
      </c>
      <c r="Q1197" s="3">
        <f>VLOOKUP(P1197,Data!$D$2:$E$144,2,FALSE)</f>
        <v>80500000</v>
      </c>
    </row>
    <row r="1198" spans="1:17" x14ac:dyDescent="0.2">
      <c r="B1198" s="8" t="s">
        <v>2290</v>
      </c>
      <c r="D1198" s="16"/>
      <c r="E1198" s="56"/>
      <c r="F1198" s="7" t="s">
        <v>1376</v>
      </c>
      <c r="G1198" s="8" t="s">
        <v>2290</v>
      </c>
      <c r="H1198" s="16">
        <v>0</v>
      </c>
      <c r="I1198" s="16">
        <v>-1000</v>
      </c>
      <c r="J1198" s="16">
        <v>-1000</v>
      </c>
      <c r="O1198" s="65"/>
      <c r="P1198" s="65"/>
      <c r="Q1198" s="3" t="e">
        <f>VLOOKUP(P1198,Data!$D$2:$E$144,2,FALSE)</f>
        <v>#N/A</v>
      </c>
    </row>
    <row r="1199" spans="1:17" x14ac:dyDescent="0.2">
      <c r="A1199" s="3" t="s">
        <v>2346</v>
      </c>
      <c r="B1199" s="8" t="s">
        <v>2291</v>
      </c>
      <c r="C1199" s="3" t="s">
        <v>2369</v>
      </c>
      <c r="D1199" s="16">
        <v>0</v>
      </c>
      <c r="E1199" s="56" t="s">
        <v>2331</v>
      </c>
      <c r="F1199" s="7" t="s">
        <v>1377</v>
      </c>
      <c r="G1199" s="8" t="s">
        <v>2291</v>
      </c>
      <c r="H1199" s="16">
        <v>0</v>
      </c>
      <c r="I1199" s="16">
        <v>-1935.17</v>
      </c>
      <c r="J1199" s="16">
        <v>0</v>
      </c>
      <c r="O1199" s="65" t="s">
        <v>276</v>
      </c>
      <c r="P1199" s="65" t="s">
        <v>309</v>
      </c>
      <c r="Q1199" s="3">
        <f>VLOOKUP(P1199,Data!$D$2:$E$144,2,FALSE)</f>
        <v>80500000</v>
      </c>
    </row>
    <row r="1200" spans="1:17" x14ac:dyDescent="0.2">
      <c r="A1200" s="1051" t="s">
        <v>2372</v>
      </c>
      <c r="B1200" s="1053" t="s">
        <v>2292</v>
      </c>
      <c r="C1200" s="1051" t="s">
        <v>2806</v>
      </c>
      <c r="D1200" s="1052">
        <v>10000</v>
      </c>
      <c r="E1200" s="1052" t="s">
        <v>2336</v>
      </c>
      <c r="F1200" s="7" t="s">
        <v>1378</v>
      </c>
      <c r="G1200" s="8" t="s">
        <v>2292</v>
      </c>
      <c r="H1200" s="16">
        <v>0</v>
      </c>
      <c r="I1200" s="16">
        <v>-628</v>
      </c>
      <c r="J1200" s="16">
        <v>-10000</v>
      </c>
      <c r="O1200" s="1050" t="s">
        <v>276</v>
      </c>
      <c r="P1200" s="1050" t="s">
        <v>309</v>
      </c>
      <c r="Q1200" s="3">
        <f>VLOOKUP(P1200,Data!$D$2:$E$144,2,FALSE)</f>
        <v>80500000</v>
      </c>
    </row>
    <row r="1201" spans="1:17" x14ac:dyDescent="0.2">
      <c r="B1201" s="8" t="s">
        <v>2293</v>
      </c>
      <c r="D1201" s="16"/>
      <c r="E1201" s="56"/>
      <c r="F1201" s="7" t="s">
        <v>1364</v>
      </c>
      <c r="G1201" s="8" t="s">
        <v>2293</v>
      </c>
      <c r="H1201" s="16">
        <v>0</v>
      </c>
      <c r="I1201" s="16">
        <v>0</v>
      </c>
      <c r="J1201" s="16">
        <v>-728.33</v>
      </c>
      <c r="O1201" s="65"/>
      <c r="P1201" s="65"/>
      <c r="Q1201" s="3" t="e">
        <f>VLOOKUP(P1201,Data!$D$2:$E$144,2,FALSE)</f>
        <v>#N/A</v>
      </c>
    </row>
    <row r="1202" spans="1:17" x14ac:dyDescent="0.2">
      <c r="B1202" s="8" t="s">
        <v>2294</v>
      </c>
      <c r="D1202" s="16"/>
      <c r="E1202" s="56"/>
      <c r="F1202" s="7" t="s">
        <v>1379</v>
      </c>
      <c r="G1202" s="8" t="s">
        <v>2294</v>
      </c>
      <c r="H1202" s="16">
        <v>0</v>
      </c>
      <c r="I1202" s="16">
        <v>0</v>
      </c>
      <c r="J1202" s="16">
        <v>-4087.5</v>
      </c>
      <c r="O1202" s="65"/>
      <c r="P1202" s="65"/>
      <c r="Q1202" s="3" t="e">
        <f>VLOOKUP(P1202,Data!$D$2:$E$144,2,FALSE)</f>
        <v>#N/A</v>
      </c>
    </row>
    <row r="1203" spans="1:17" x14ac:dyDescent="0.2">
      <c r="A1203" s="1058" t="s">
        <v>2372</v>
      </c>
      <c r="B1203" s="1060" t="s">
        <v>2295</v>
      </c>
      <c r="C1203" s="1058" t="s">
        <v>2807</v>
      </c>
      <c r="D1203" s="1059">
        <v>6200</v>
      </c>
      <c r="E1203" s="1059" t="s">
        <v>2336</v>
      </c>
      <c r="F1203" s="7" t="s">
        <v>1380</v>
      </c>
      <c r="G1203" s="8" t="s">
        <v>2295</v>
      </c>
      <c r="H1203" s="16">
        <v>0</v>
      </c>
      <c r="I1203" s="16">
        <v>0</v>
      </c>
      <c r="J1203" s="16">
        <v>-6200</v>
      </c>
      <c r="O1203" s="1054" t="s">
        <v>276</v>
      </c>
      <c r="P1203" s="1054" t="s">
        <v>309</v>
      </c>
      <c r="Q1203" s="3">
        <f>VLOOKUP(P1203,Data!$D$2:$E$144,2,FALSE)</f>
        <v>80500000</v>
      </c>
    </row>
    <row r="1204" spans="1:17" x14ac:dyDescent="0.25">
      <c r="Q1204" s="3" t="e">
        <f>VLOOKUP(P1204,Data!$D$2:$E$144,2,FALSE)</f>
        <v>#N/A</v>
      </c>
    </row>
    <row r="1205" spans="1:17" x14ac:dyDescent="0.25">
      <c r="Q1205" s="3" t="e">
        <f>VLOOKUP(P1205,Data!$D$2:$E$144,2,FALSE)</f>
        <v>#N/A</v>
      </c>
    </row>
    <row r="1206" spans="1:17" x14ac:dyDescent="0.25">
      <c r="Q1206" s="3" t="e">
        <f>VLOOKUP(P1206,Data!$D$2:$E$144,2,FALSE)</f>
        <v>#N/A</v>
      </c>
    </row>
  </sheetData>
  <autoFilter ref="A1:Y1206"/>
  <dataValidations count="2">
    <dataValidation type="list" allowBlank="1" showInputMessage="1" showErrorMessage="1" sqref="O1204:O1206">
      <formula1>$B$2:$B$18</formula1>
    </dataValidation>
    <dataValidation type="list" allowBlank="1" showInputMessage="1" showErrorMessage="1" sqref="P1204:P1206">
      <formula1>$F$2:$F$202</formula1>
    </dataValidation>
  </dataValidations>
  <pageMargins left="0.7" right="0.7" top="0.75" bottom="0.75" header="0.3" footer="0.3"/>
  <pageSetup paperSize="8" scale="57" fitToHeight="0" orientation="landscape" r:id="rId1"/>
  <headerFooter>
    <oddFooter>&amp;C&amp;A&amp;R&amp;P of &amp;N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Data!$A$2:$A$17</xm:f>
          </x14:formula1>
          <xm:sqref>O2:O1203</xm:sqref>
        </x14:dataValidation>
        <x14:dataValidation type="list" allowBlank="1" showInputMessage="1" showErrorMessage="1">
          <x14:formula1>
            <xm:f>Data!$D$2:$D$144</xm:f>
          </x14:formula1>
          <xm:sqref>P2:P1203</xm:sqref>
        </x14:dataValidation>
        <x14:dataValidation type="list" allowBlank="1" showInputMessage="1" showErrorMessage="1">
          <x14:formula1>
            <xm:f>Data!$G$2:$G$4</xm:f>
          </x14:formula1>
          <xm:sqref>E2:E1203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144"/>
  <sheetViews>
    <sheetView topLeftCell="F1" zoomScaleNormal="100" workbookViewId="0">
      <selection activeCell="O11" sqref="O11"/>
    </sheetView>
  </sheetViews>
  <sheetFormatPr defaultRowHeight="15" x14ac:dyDescent="0.25"/>
  <cols>
    <col min="1" max="1" width="49.7109375" style="12" customWidth="1"/>
    <col min="2" max="2" width="38" style="12" customWidth="1"/>
    <col min="3" max="4" width="53.7109375" style="12" customWidth="1"/>
    <col min="9" max="9" width="31.28515625" customWidth="1"/>
    <col min="11" max="11" width="9.140625" customWidth="1"/>
  </cols>
  <sheetData>
    <row r="1" spans="1:15" ht="25.5" x14ac:dyDescent="0.25">
      <c r="A1" s="1" t="s">
        <v>4</v>
      </c>
      <c r="B1" s="1" t="s">
        <v>4</v>
      </c>
      <c r="C1" s="1" t="s">
        <v>108</v>
      </c>
      <c r="D1" s="1" t="s">
        <v>266</v>
      </c>
      <c r="E1" s="1" t="s">
        <v>123</v>
      </c>
      <c r="G1" s="51" t="s">
        <v>2335</v>
      </c>
      <c r="I1" s="2309" t="s">
        <v>3255</v>
      </c>
      <c r="K1" s="2326" t="s">
        <v>3</v>
      </c>
      <c r="M1" s="2326" t="s">
        <v>3267</v>
      </c>
      <c r="O1" t="s">
        <v>3419</v>
      </c>
    </row>
    <row r="2" spans="1:15" x14ac:dyDescent="0.25">
      <c r="A2" s="10" t="s">
        <v>274</v>
      </c>
      <c r="B2" s="10" t="s">
        <v>109</v>
      </c>
      <c r="C2" s="11" t="s">
        <v>117</v>
      </c>
      <c r="D2" s="11" t="s">
        <v>267</v>
      </c>
      <c r="E2" s="9">
        <v>15700000</v>
      </c>
      <c r="G2" s="52" t="s">
        <v>2336</v>
      </c>
      <c r="I2" s="52" t="s">
        <v>3257</v>
      </c>
      <c r="K2" s="52" t="s">
        <v>3285</v>
      </c>
      <c r="M2" s="52" t="s">
        <v>15</v>
      </c>
      <c r="O2" t="s">
        <v>3418</v>
      </c>
    </row>
    <row r="3" spans="1:15" x14ac:dyDescent="0.25">
      <c r="A3" s="11" t="s">
        <v>275</v>
      </c>
      <c r="B3" s="10"/>
      <c r="C3" s="11" t="s">
        <v>118</v>
      </c>
      <c r="D3" s="11" t="s">
        <v>268</v>
      </c>
      <c r="E3" s="9">
        <v>77500000</v>
      </c>
      <c r="G3" s="52" t="s">
        <v>2331</v>
      </c>
      <c r="I3" s="52" t="s">
        <v>3258</v>
      </c>
      <c r="K3" s="52" t="s">
        <v>3263</v>
      </c>
      <c r="M3" s="52" t="s">
        <v>3268</v>
      </c>
    </row>
    <row r="4" spans="1:15" x14ac:dyDescent="0.25">
      <c r="A4" s="11" t="s">
        <v>276</v>
      </c>
      <c r="B4" s="10"/>
      <c r="C4" s="11" t="s">
        <v>119</v>
      </c>
      <c r="D4" s="11" t="s">
        <v>269</v>
      </c>
      <c r="E4" s="9">
        <v>98380000</v>
      </c>
      <c r="G4" s="52" t="s">
        <v>2337</v>
      </c>
      <c r="I4" s="52" t="s">
        <v>2832</v>
      </c>
      <c r="K4" s="52" t="s">
        <v>3288</v>
      </c>
      <c r="M4" s="52" t="s">
        <v>3295</v>
      </c>
    </row>
    <row r="5" spans="1:15" x14ac:dyDescent="0.25">
      <c r="A5" s="11" t="s">
        <v>277</v>
      </c>
      <c r="B5" s="10"/>
      <c r="C5" s="11" t="s">
        <v>120</v>
      </c>
      <c r="D5" s="11" t="s">
        <v>270</v>
      </c>
      <c r="E5" s="9">
        <v>34223320</v>
      </c>
      <c r="I5" s="52" t="s">
        <v>3259</v>
      </c>
      <c r="K5" s="52" t="s">
        <v>3710</v>
      </c>
    </row>
    <row r="6" spans="1:15" x14ac:dyDescent="0.25">
      <c r="A6" s="11" t="s">
        <v>278</v>
      </c>
      <c r="B6" s="10"/>
      <c r="C6" s="11" t="s">
        <v>121</v>
      </c>
      <c r="D6" s="11" t="s">
        <v>271</v>
      </c>
      <c r="E6" s="9">
        <v>18910000</v>
      </c>
      <c r="I6" s="52" t="s">
        <v>3256</v>
      </c>
      <c r="K6" s="52" t="s">
        <v>3503</v>
      </c>
    </row>
    <row r="7" spans="1:15" x14ac:dyDescent="0.25">
      <c r="A7" s="11" t="s">
        <v>279</v>
      </c>
      <c r="B7" s="10"/>
      <c r="C7" s="11" t="s">
        <v>122</v>
      </c>
      <c r="D7" s="11" t="s">
        <v>272</v>
      </c>
      <c r="E7" s="9">
        <v>85200000</v>
      </c>
      <c r="I7" s="52" t="s">
        <v>3260</v>
      </c>
      <c r="K7" s="52" t="s">
        <v>3415</v>
      </c>
    </row>
    <row r="8" spans="1:15" x14ac:dyDescent="0.25">
      <c r="A8" s="11" t="s">
        <v>280</v>
      </c>
      <c r="B8" s="11" t="s">
        <v>17</v>
      </c>
      <c r="C8" s="11" t="s">
        <v>124</v>
      </c>
      <c r="D8" s="11" t="s">
        <v>273</v>
      </c>
      <c r="E8" s="9">
        <v>71200000</v>
      </c>
      <c r="K8" s="52" t="s">
        <v>3265</v>
      </c>
    </row>
    <row r="9" spans="1:15" x14ac:dyDescent="0.25">
      <c r="A9" s="11" t="s">
        <v>281</v>
      </c>
      <c r="C9" s="11" t="s">
        <v>125</v>
      </c>
      <c r="D9" s="11" t="s">
        <v>290</v>
      </c>
      <c r="E9" s="9">
        <v>45262660</v>
      </c>
      <c r="K9" s="52" t="s">
        <v>3266</v>
      </c>
    </row>
    <row r="10" spans="1:15" x14ac:dyDescent="0.25">
      <c r="A10" s="11" t="s">
        <v>282</v>
      </c>
      <c r="C10" s="11" t="s">
        <v>126</v>
      </c>
      <c r="D10" s="11" t="s">
        <v>291</v>
      </c>
      <c r="E10" s="9">
        <v>45000000</v>
      </c>
      <c r="K10" s="52" t="s">
        <v>3264</v>
      </c>
    </row>
    <row r="11" spans="1:15" x14ac:dyDescent="0.25">
      <c r="A11" s="11" t="s">
        <v>283</v>
      </c>
      <c r="C11" s="11" t="s">
        <v>127</v>
      </c>
      <c r="D11" s="11" t="s">
        <v>292</v>
      </c>
      <c r="E11" s="9">
        <v>50700000</v>
      </c>
      <c r="K11" s="52" t="s">
        <v>3531</v>
      </c>
    </row>
    <row r="12" spans="1:15" x14ac:dyDescent="0.25">
      <c r="A12" s="11" t="s">
        <v>284</v>
      </c>
      <c r="C12" s="11" t="s">
        <v>128</v>
      </c>
      <c r="D12" s="11" t="s">
        <v>293</v>
      </c>
      <c r="E12" s="9">
        <v>71315000</v>
      </c>
      <c r="K12" s="52" t="s">
        <v>3273</v>
      </c>
    </row>
    <row r="13" spans="1:15" x14ac:dyDescent="0.25">
      <c r="A13" s="11" t="s">
        <v>285</v>
      </c>
      <c r="C13" s="11" t="s">
        <v>129</v>
      </c>
      <c r="D13" s="11" t="s">
        <v>294</v>
      </c>
      <c r="E13" s="9">
        <v>44000000</v>
      </c>
      <c r="K13" s="52" t="s">
        <v>3313</v>
      </c>
    </row>
    <row r="14" spans="1:15" x14ac:dyDescent="0.25">
      <c r="A14" s="11" t="s">
        <v>286</v>
      </c>
      <c r="C14" s="11" t="s">
        <v>130</v>
      </c>
      <c r="D14" s="11" t="s">
        <v>295</v>
      </c>
      <c r="E14" s="9">
        <v>31100000</v>
      </c>
      <c r="K14" s="52" t="s">
        <v>3671</v>
      </c>
    </row>
    <row r="15" spans="1:15" x14ac:dyDescent="0.25">
      <c r="A15" s="11" t="s">
        <v>287</v>
      </c>
      <c r="C15" s="11" t="s">
        <v>131</v>
      </c>
      <c r="D15" s="11" t="s">
        <v>296</v>
      </c>
      <c r="E15" s="9">
        <v>9000000</v>
      </c>
      <c r="K15" s="52" t="s">
        <v>2337</v>
      </c>
    </row>
    <row r="16" spans="1:15" x14ac:dyDescent="0.25">
      <c r="A16" s="11" t="s">
        <v>288</v>
      </c>
      <c r="C16" s="11" t="s">
        <v>91</v>
      </c>
      <c r="D16" s="11" t="s">
        <v>297</v>
      </c>
      <c r="E16" s="9">
        <v>77314000</v>
      </c>
      <c r="K16" s="52" t="s">
        <v>3287</v>
      </c>
    </row>
    <row r="17" spans="1:5" x14ac:dyDescent="0.25">
      <c r="A17" s="11" t="s">
        <v>289</v>
      </c>
      <c r="C17" s="11" t="s">
        <v>132</v>
      </c>
      <c r="D17" s="11" t="s">
        <v>298</v>
      </c>
      <c r="E17" s="9">
        <v>45331000</v>
      </c>
    </row>
    <row r="18" spans="1:5" x14ac:dyDescent="0.25">
      <c r="C18" s="11" t="s">
        <v>133</v>
      </c>
      <c r="D18" s="11" t="s">
        <v>299</v>
      </c>
      <c r="E18" s="9">
        <v>42416100</v>
      </c>
    </row>
    <row r="19" spans="1:5" x14ac:dyDescent="0.25">
      <c r="C19" s="11" t="s">
        <v>134</v>
      </c>
      <c r="D19" s="11" t="s">
        <v>300</v>
      </c>
      <c r="E19" s="9">
        <v>71700000</v>
      </c>
    </row>
    <row r="20" spans="1:5" x14ac:dyDescent="0.25">
      <c r="C20" s="11" t="s">
        <v>135</v>
      </c>
      <c r="D20" s="11" t="s">
        <v>301</v>
      </c>
      <c r="E20" s="9">
        <v>70000000</v>
      </c>
    </row>
    <row r="21" spans="1:5" x14ac:dyDescent="0.25">
      <c r="C21" s="11" t="s">
        <v>136</v>
      </c>
      <c r="D21" s="11" t="s">
        <v>302</v>
      </c>
      <c r="E21" s="9">
        <v>71600000</v>
      </c>
    </row>
    <row r="22" spans="1:5" x14ac:dyDescent="0.25">
      <c r="B22" s="11" t="s">
        <v>58</v>
      </c>
      <c r="C22" s="11" t="s">
        <v>137</v>
      </c>
      <c r="D22" s="11" t="s">
        <v>303</v>
      </c>
      <c r="E22" s="9">
        <v>79210000</v>
      </c>
    </row>
    <row r="23" spans="1:5" x14ac:dyDescent="0.25">
      <c r="C23" s="11" t="s">
        <v>138</v>
      </c>
      <c r="D23" s="11" t="s">
        <v>304</v>
      </c>
      <c r="E23" s="9">
        <v>75100000</v>
      </c>
    </row>
    <row r="24" spans="1:5" x14ac:dyDescent="0.25">
      <c r="C24" s="11" t="s">
        <v>139</v>
      </c>
      <c r="D24" s="11" t="s">
        <v>305</v>
      </c>
      <c r="E24" s="9">
        <v>79340000</v>
      </c>
    </row>
    <row r="25" spans="1:5" x14ac:dyDescent="0.25">
      <c r="C25" s="11" t="s">
        <v>140</v>
      </c>
      <c r="D25" s="11" t="s">
        <v>306</v>
      </c>
      <c r="E25" s="9">
        <v>79342400</v>
      </c>
    </row>
    <row r="26" spans="1:5" x14ac:dyDescent="0.25">
      <c r="C26" s="11" t="s">
        <v>141</v>
      </c>
      <c r="D26" s="11" t="s">
        <v>307</v>
      </c>
      <c r="E26" s="9">
        <v>79410000</v>
      </c>
    </row>
    <row r="27" spans="1:5" x14ac:dyDescent="0.25">
      <c r="C27" s="11" t="s">
        <v>142</v>
      </c>
      <c r="D27" s="11" t="s">
        <v>308</v>
      </c>
      <c r="E27" s="9">
        <v>79940000</v>
      </c>
    </row>
    <row r="28" spans="1:5" x14ac:dyDescent="0.25">
      <c r="C28" s="11" t="s">
        <v>143</v>
      </c>
      <c r="D28" s="11" t="s">
        <v>309</v>
      </c>
      <c r="E28" s="9">
        <v>80500000</v>
      </c>
    </row>
    <row r="29" spans="1:5" x14ac:dyDescent="0.25">
      <c r="C29" s="11" t="s">
        <v>144</v>
      </c>
      <c r="D29" s="11" t="s">
        <v>310</v>
      </c>
      <c r="E29" s="9">
        <v>79419000</v>
      </c>
    </row>
    <row r="30" spans="1:5" x14ac:dyDescent="0.25">
      <c r="C30" s="11" t="s">
        <v>145</v>
      </c>
      <c r="D30" s="11" t="s">
        <v>311</v>
      </c>
      <c r="E30" s="9">
        <v>66000000</v>
      </c>
    </row>
    <row r="31" spans="1:5" x14ac:dyDescent="0.25">
      <c r="C31" s="11" t="s">
        <v>146</v>
      </c>
      <c r="D31" s="11" t="s">
        <v>312</v>
      </c>
      <c r="E31" s="9">
        <v>79540000</v>
      </c>
    </row>
    <row r="32" spans="1:5" x14ac:dyDescent="0.25">
      <c r="C32" s="11" t="s">
        <v>147</v>
      </c>
      <c r="D32" s="11" t="s">
        <v>313</v>
      </c>
      <c r="E32" s="9">
        <v>79100000</v>
      </c>
    </row>
    <row r="33" spans="2:5" x14ac:dyDescent="0.25">
      <c r="C33" s="11" t="s">
        <v>148</v>
      </c>
      <c r="D33" s="11" t="s">
        <v>314</v>
      </c>
      <c r="E33" s="9">
        <v>66520000</v>
      </c>
    </row>
    <row r="34" spans="2:5" x14ac:dyDescent="0.25">
      <c r="C34" s="11" t="s">
        <v>149</v>
      </c>
      <c r="D34" s="11" t="s">
        <v>315</v>
      </c>
      <c r="E34" s="9">
        <v>79630000</v>
      </c>
    </row>
    <row r="35" spans="2:5" x14ac:dyDescent="0.25">
      <c r="C35" s="11" t="s">
        <v>150</v>
      </c>
      <c r="D35" s="11" t="s">
        <v>316</v>
      </c>
      <c r="E35" s="9">
        <v>64100000</v>
      </c>
    </row>
    <row r="36" spans="2:5" x14ac:dyDescent="0.25">
      <c r="C36" s="11" t="s">
        <v>151</v>
      </c>
      <c r="D36" s="11" t="s">
        <v>317</v>
      </c>
      <c r="E36" s="9">
        <v>79416000</v>
      </c>
    </row>
    <row r="37" spans="2:5" x14ac:dyDescent="0.25">
      <c r="C37" s="11" t="s">
        <v>152</v>
      </c>
      <c r="D37" s="11" t="s">
        <v>318</v>
      </c>
      <c r="E37" s="9">
        <v>79600000</v>
      </c>
    </row>
    <row r="38" spans="2:5" x14ac:dyDescent="0.25">
      <c r="C38" s="11" t="s">
        <v>153</v>
      </c>
      <c r="D38" s="11" t="s">
        <v>319</v>
      </c>
      <c r="E38" s="9">
        <v>79311000</v>
      </c>
    </row>
    <row r="39" spans="2:5" x14ac:dyDescent="0.25">
      <c r="B39" s="11" t="s">
        <v>110</v>
      </c>
      <c r="C39" s="11" t="s">
        <v>154</v>
      </c>
      <c r="D39" s="11" t="s">
        <v>321</v>
      </c>
      <c r="E39" s="9">
        <v>39310000</v>
      </c>
    </row>
    <row r="40" spans="2:5" x14ac:dyDescent="0.25">
      <c r="C40" s="11" t="s">
        <v>155</v>
      </c>
      <c r="D40" s="11" t="s">
        <v>322</v>
      </c>
      <c r="E40" s="9">
        <v>55520000</v>
      </c>
    </row>
    <row r="41" spans="2:5" x14ac:dyDescent="0.25">
      <c r="C41" s="11" t="s">
        <v>156</v>
      </c>
      <c r="D41" s="11" t="s">
        <v>323</v>
      </c>
      <c r="E41" s="9">
        <v>41110000</v>
      </c>
    </row>
    <row r="42" spans="2:5" x14ac:dyDescent="0.25">
      <c r="C42" s="11" t="s">
        <v>157</v>
      </c>
      <c r="D42" s="11" t="s">
        <v>324</v>
      </c>
      <c r="E42" s="9">
        <v>15000000</v>
      </c>
    </row>
    <row r="43" spans="2:5" x14ac:dyDescent="0.25">
      <c r="C43" s="11" t="s">
        <v>158</v>
      </c>
      <c r="D43" s="11" t="s">
        <v>325</v>
      </c>
      <c r="E43" s="9">
        <v>15894200</v>
      </c>
    </row>
    <row r="44" spans="2:5" x14ac:dyDescent="0.25">
      <c r="C44" s="11" t="s">
        <v>159</v>
      </c>
      <c r="D44" s="11" t="s">
        <v>326</v>
      </c>
      <c r="E44" s="9">
        <v>50883000</v>
      </c>
    </row>
    <row r="45" spans="2:5" x14ac:dyDescent="0.25">
      <c r="C45" s="11" t="s">
        <v>160</v>
      </c>
      <c r="D45" s="11" t="s">
        <v>327</v>
      </c>
      <c r="E45" s="9">
        <v>42933000</v>
      </c>
    </row>
    <row r="46" spans="2:5" x14ac:dyDescent="0.25">
      <c r="B46" s="11" t="s">
        <v>260</v>
      </c>
      <c r="C46" s="11" t="s">
        <v>161</v>
      </c>
      <c r="D46" s="11" t="s">
        <v>328</v>
      </c>
      <c r="E46" s="9">
        <v>39830000</v>
      </c>
    </row>
    <row r="47" spans="2:5" x14ac:dyDescent="0.25">
      <c r="C47" s="11" t="s">
        <v>162</v>
      </c>
      <c r="D47" s="11" t="s">
        <v>329</v>
      </c>
      <c r="E47" s="9">
        <v>90910000</v>
      </c>
    </row>
    <row r="48" spans="2:5" x14ac:dyDescent="0.25">
      <c r="C48" s="11" t="s">
        <v>163</v>
      </c>
      <c r="D48" s="11" t="s">
        <v>330</v>
      </c>
      <c r="E48" s="9">
        <v>90722200</v>
      </c>
    </row>
    <row r="49" spans="2:5" x14ac:dyDescent="0.25">
      <c r="C49" s="11" t="s">
        <v>164</v>
      </c>
      <c r="D49" s="11" t="s">
        <v>331</v>
      </c>
      <c r="E49" s="9">
        <v>90710000</v>
      </c>
    </row>
    <row r="50" spans="2:5" x14ac:dyDescent="0.25">
      <c r="C50" s="11" t="s">
        <v>165</v>
      </c>
      <c r="D50" s="11" t="s">
        <v>332</v>
      </c>
      <c r="E50" s="9">
        <v>39712300</v>
      </c>
    </row>
    <row r="51" spans="2:5" x14ac:dyDescent="0.25">
      <c r="C51" s="11" t="s">
        <v>166</v>
      </c>
      <c r="D51" s="11" t="s">
        <v>333</v>
      </c>
      <c r="E51" s="9">
        <v>90920000</v>
      </c>
    </row>
    <row r="52" spans="2:5" x14ac:dyDescent="0.25">
      <c r="C52" s="11" t="s">
        <v>167</v>
      </c>
      <c r="D52" s="11" t="s">
        <v>334</v>
      </c>
      <c r="E52" s="9">
        <v>90520000</v>
      </c>
    </row>
    <row r="53" spans="2:5" x14ac:dyDescent="0.25">
      <c r="C53" s="11" t="s">
        <v>168</v>
      </c>
      <c r="D53" s="11" t="s">
        <v>335</v>
      </c>
      <c r="E53" s="9">
        <v>90510000</v>
      </c>
    </row>
    <row r="54" spans="2:5" x14ac:dyDescent="0.25">
      <c r="C54" s="11" t="s">
        <v>169</v>
      </c>
      <c r="D54" s="11" t="s">
        <v>336</v>
      </c>
      <c r="E54" s="9">
        <v>98310000</v>
      </c>
    </row>
    <row r="55" spans="2:5" x14ac:dyDescent="0.25">
      <c r="B55" s="11" t="s">
        <v>261</v>
      </c>
      <c r="C55" s="11" t="s">
        <v>170</v>
      </c>
      <c r="D55" s="11" t="s">
        <v>337</v>
      </c>
      <c r="E55" s="9">
        <v>33730000</v>
      </c>
    </row>
    <row r="56" spans="2:5" x14ac:dyDescent="0.25">
      <c r="C56" s="11" t="s">
        <v>171</v>
      </c>
      <c r="D56" s="11" t="s">
        <v>338</v>
      </c>
      <c r="E56" s="9">
        <v>18420000</v>
      </c>
    </row>
    <row r="57" spans="2:5" x14ac:dyDescent="0.25">
      <c r="C57" s="11" t="s">
        <v>172</v>
      </c>
      <c r="D57" s="11" t="s">
        <v>339</v>
      </c>
      <c r="E57" s="9">
        <v>18800000</v>
      </c>
    </row>
    <row r="58" spans="2:5" x14ac:dyDescent="0.25">
      <c r="C58" s="11" t="s">
        <v>173</v>
      </c>
      <c r="D58" s="11" t="s">
        <v>340</v>
      </c>
      <c r="E58" s="9">
        <v>18424000</v>
      </c>
    </row>
    <row r="59" spans="2:5" x14ac:dyDescent="0.25">
      <c r="C59" s="11" t="s">
        <v>174</v>
      </c>
      <c r="D59" s="11" t="s">
        <v>341</v>
      </c>
      <c r="E59" s="9">
        <v>18440000</v>
      </c>
    </row>
    <row r="60" spans="2:5" x14ac:dyDescent="0.25">
      <c r="C60" s="11" t="s">
        <v>175</v>
      </c>
      <c r="D60" s="11" t="s">
        <v>342</v>
      </c>
      <c r="E60" s="9">
        <v>35810000</v>
      </c>
    </row>
    <row r="61" spans="2:5" x14ac:dyDescent="0.25">
      <c r="C61" s="11" t="s">
        <v>176</v>
      </c>
      <c r="D61" s="11" t="s">
        <v>343</v>
      </c>
      <c r="E61" s="9">
        <v>18100000</v>
      </c>
    </row>
    <row r="62" spans="2:5" x14ac:dyDescent="0.25">
      <c r="C62" s="11" t="s">
        <v>177</v>
      </c>
      <c r="D62" s="11" t="s">
        <v>344</v>
      </c>
      <c r="E62" s="9">
        <v>35113400</v>
      </c>
    </row>
    <row r="63" spans="2:5" x14ac:dyDescent="0.25">
      <c r="C63" s="11" t="s">
        <v>178</v>
      </c>
      <c r="D63" s="11" t="s">
        <v>345</v>
      </c>
      <c r="E63" s="9">
        <v>98393000</v>
      </c>
    </row>
    <row r="64" spans="2:5" x14ac:dyDescent="0.25">
      <c r="C64" s="11" t="s">
        <v>179</v>
      </c>
      <c r="D64" s="11" t="s">
        <v>346</v>
      </c>
      <c r="E64" s="9">
        <v>31521320</v>
      </c>
    </row>
    <row r="65" spans="2:5" x14ac:dyDescent="0.25">
      <c r="B65" s="11" t="s">
        <v>111</v>
      </c>
      <c r="C65" s="11" t="s">
        <v>180</v>
      </c>
      <c r="D65" s="11" t="s">
        <v>347</v>
      </c>
      <c r="E65" s="9">
        <v>39530000</v>
      </c>
    </row>
    <row r="66" spans="2:5" x14ac:dyDescent="0.25">
      <c r="C66" s="11" t="s">
        <v>181</v>
      </c>
      <c r="D66" s="11" t="s">
        <v>348</v>
      </c>
      <c r="E66" s="9">
        <v>39515000</v>
      </c>
    </row>
    <row r="67" spans="2:5" x14ac:dyDescent="0.25">
      <c r="C67" s="11" t="s">
        <v>182</v>
      </c>
      <c r="D67" s="11" t="s">
        <v>349</v>
      </c>
      <c r="E67" s="9">
        <v>39710000</v>
      </c>
    </row>
    <row r="68" spans="2:5" x14ac:dyDescent="0.25">
      <c r="C68" s="11" t="s">
        <v>183</v>
      </c>
      <c r="D68" s="11" t="s">
        <v>350</v>
      </c>
      <c r="E68" s="9">
        <v>31500000</v>
      </c>
    </row>
    <row r="69" spans="2:5" x14ac:dyDescent="0.25">
      <c r="C69" s="11" t="s">
        <v>184</v>
      </c>
      <c r="D69" s="11" t="s">
        <v>351</v>
      </c>
      <c r="E69" s="9">
        <v>44421720</v>
      </c>
    </row>
    <row r="70" spans="2:5" x14ac:dyDescent="0.25">
      <c r="C70" s="11" t="s">
        <v>185</v>
      </c>
      <c r="D70" s="11" t="s">
        <v>352</v>
      </c>
      <c r="E70" s="9">
        <v>39130000</v>
      </c>
    </row>
    <row r="71" spans="2:5" x14ac:dyDescent="0.25">
      <c r="C71" s="11" t="s">
        <v>186</v>
      </c>
      <c r="D71" s="11" t="s">
        <v>353</v>
      </c>
      <c r="E71" s="9">
        <v>42991200</v>
      </c>
    </row>
    <row r="72" spans="2:5" x14ac:dyDescent="0.25">
      <c r="C72" s="11" t="s">
        <v>187</v>
      </c>
      <c r="D72" s="11" t="s">
        <v>354</v>
      </c>
      <c r="E72" s="9">
        <v>98392000</v>
      </c>
    </row>
    <row r="73" spans="2:5" x14ac:dyDescent="0.25">
      <c r="B73" s="11" t="s">
        <v>262</v>
      </c>
      <c r="C73" s="11" t="s">
        <v>188</v>
      </c>
      <c r="D73" s="11" t="s">
        <v>355</v>
      </c>
      <c r="E73" s="9">
        <v>92100000</v>
      </c>
    </row>
    <row r="74" spans="2:5" x14ac:dyDescent="0.25">
      <c r="C74" s="11" t="s">
        <v>189</v>
      </c>
      <c r="D74" s="11" t="s">
        <v>356</v>
      </c>
      <c r="E74" s="9">
        <v>38650000</v>
      </c>
    </row>
    <row r="75" spans="2:5" x14ac:dyDescent="0.25">
      <c r="C75" s="11" t="s">
        <v>190</v>
      </c>
      <c r="D75" s="11" t="s">
        <v>357</v>
      </c>
      <c r="E75" s="9">
        <v>79961000</v>
      </c>
    </row>
    <row r="76" spans="2:5" x14ac:dyDescent="0.25">
      <c r="C76" s="11" t="s">
        <v>191</v>
      </c>
      <c r="D76" s="11" t="s">
        <v>358</v>
      </c>
      <c r="E76" s="9">
        <v>79800000</v>
      </c>
    </row>
    <row r="77" spans="2:5" x14ac:dyDescent="0.25">
      <c r="C77" s="11" t="s">
        <v>192</v>
      </c>
      <c r="D77" s="11" t="s">
        <v>359</v>
      </c>
      <c r="E77" s="9">
        <v>44423400</v>
      </c>
    </row>
    <row r="78" spans="2:5" x14ac:dyDescent="0.25">
      <c r="C78" s="11" t="s">
        <v>193</v>
      </c>
      <c r="D78" s="11" t="s">
        <v>360</v>
      </c>
      <c r="E78" s="9">
        <v>32320000</v>
      </c>
    </row>
    <row r="79" spans="2:5" x14ac:dyDescent="0.25">
      <c r="C79" s="11" t="s">
        <v>194</v>
      </c>
      <c r="D79" s="11" t="s">
        <v>361</v>
      </c>
      <c r="E79" s="9">
        <v>32232000</v>
      </c>
    </row>
    <row r="80" spans="2:5" x14ac:dyDescent="0.25">
      <c r="B80" s="11" t="s">
        <v>263</v>
      </c>
      <c r="C80" s="11" t="s">
        <v>195</v>
      </c>
      <c r="D80" s="11" t="s">
        <v>362</v>
      </c>
      <c r="E80" s="9">
        <v>85147000</v>
      </c>
    </row>
    <row r="81" spans="2:5" x14ac:dyDescent="0.25">
      <c r="C81" s="11" t="s">
        <v>196</v>
      </c>
      <c r="D81" s="11" t="s">
        <v>363</v>
      </c>
      <c r="E81" s="9">
        <v>85312320</v>
      </c>
    </row>
    <row r="82" spans="2:5" x14ac:dyDescent="0.25">
      <c r="C82" s="11" t="s">
        <v>197</v>
      </c>
      <c r="D82" s="11" t="s">
        <v>364</v>
      </c>
      <c r="E82" s="9">
        <v>37420000</v>
      </c>
    </row>
    <row r="83" spans="2:5" x14ac:dyDescent="0.25">
      <c r="C83" s="11" t="s">
        <v>198</v>
      </c>
      <c r="D83" s="11" t="s">
        <v>365</v>
      </c>
      <c r="E83" s="9">
        <v>33140000</v>
      </c>
    </row>
    <row r="84" spans="2:5" x14ac:dyDescent="0.25">
      <c r="C84" s="11" t="s">
        <v>199</v>
      </c>
      <c r="D84" s="11" t="s">
        <v>366</v>
      </c>
      <c r="E84" s="9">
        <v>85121200</v>
      </c>
    </row>
    <row r="85" spans="2:5" x14ac:dyDescent="0.25">
      <c r="C85" s="11" t="s">
        <v>200</v>
      </c>
      <c r="D85" s="11" t="s">
        <v>367</v>
      </c>
      <c r="E85" s="9">
        <v>85142100</v>
      </c>
    </row>
    <row r="86" spans="2:5" x14ac:dyDescent="0.25">
      <c r="C86" s="11" t="s">
        <v>201</v>
      </c>
      <c r="D86" s="11" t="s">
        <v>368</v>
      </c>
      <c r="E86" s="9">
        <v>33651600</v>
      </c>
    </row>
    <row r="87" spans="2:5" x14ac:dyDescent="0.25">
      <c r="B87" s="11" t="s">
        <v>264</v>
      </c>
      <c r="C87" s="11" t="s">
        <v>202</v>
      </c>
      <c r="D87" s="11" t="s">
        <v>369</v>
      </c>
      <c r="E87" s="9">
        <v>79512000</v>
      </c>
    </row>
    <row r="88" spans="2:5" x14ac:dyDescent="0.25">
      <c r="C88" s="11" t="s">
        <v>203</v>
      </c>
      <c r="D88" s="11" t="s">
        <v>370</v>
      </c>
      <c r="E88" s="9">
        <v>30200000</v>
      </c>
    </row>
    <row r="89" spans="2:5" x14ac:dyDescent="0.25">
      <c r="C89" s="11" t="s">
        <v>204</v>
      </c>
      <c r="D89" s="11" t="s">
        <v>371</v>
      </c>
      <c r="E89" s="9">
        <v>72610000</v>
      </c>
    </row>
    <row r="90" spans="2:5" x14ac:dyDescent="0.25">
      <c r="C90" s="11" t="s">
        <v>205</v>
      </c>
      <c r="D90" s="11" t="s">
        <v>372</v>
      </c>
      <c r="E90" s="9">
        <v>72300000</v>
      </c>
    </row>
    <row r="91" spans="2:5" x14ac:dyDescent="0.25">
      <c r="C91" s="11" t="s">
        <v>206</v>
      </c>
      <c r="D91" s="11" t="s">
        <v>373</v>
      </c>
      <c r="E91" s="9">
        <v>48329000</v>
      </c>
    </row>
    <row r="92" spans="2:5" x14ac:dyDescent="0.25">
      <c r="C92" s="11" t="s">
        <v>207</v>
      </c>
      <c r="D92" s="11" t="s">
        <v>374</v>
      </c>
      <c r="E92" s="9">
        <v>48800000</v>
      </c>
    </row>
    <row r="93" spans="2:5" x14ac:dyDescent="0.25">
      <c r="C93" s="11" t="s">
        <v>208</v>
      </c>
      <c r="D93" s="11" t="s">
        <v>375</v>
      </c>
      <c r="E93" s="9">
        <v>32250000</v>
      </c>
    </row>
    <row r="94" spans="2:5" x14ac:dyDescent="0.25">
      <c r="C94" s="11" t="s">
        <v>209</v>
      </c>
      <c r="D94" s="11" t="s">
        <v>376</v>
      </c>
      <c r="E94" s="9">
        <v>32400000</v>
      </c>
    </row>
    <row r="95" spans="2:5" x14ac:dyDescent="0.25">
      <c r="C95" s="11" t="s">
        <v>210</v>
      </c>
      <c r="D95" s="11" t="s">
        <v>377</v>
      </c>
      <c r="E95" s="9">
        <v>32230000</v>
      </c>
    </row>
    <row r="96" spans="2:5" x14ac:dyDescent="0.25">
      <c r="C96" s="11" t="s">
        <v>211</v>
      </c>
      <c r="D96" s="11" t="s">
        <v>378</v>
      </c>
      <c r="E96" s="9">
        <v>50320000</v>
      </c>
    </row>
    <row r="97" spans="2:5" x14ac:dyDescent="0.25">
      <c r="C97" s="11" t="s">
        <v>212</v>
      </c>
      <c r="D97" s="11" t="s">
        <v>379</v>
      </c>
      <c r="E97" s="9">
        <v>48400000</v>
      </c>
    </row>
    <row r="98" spans="2:5" x14ac:dyDescent="0.25">
      <c r="C98" s="11" t="s">
        <v>213</v>
      </c>
      <c r="D98" s="11" t="s">
        <v>380</v>
      </c>
      <c r="E98" s="9">
        <v>48100000</v>
      </c>
    </row>
    <row r="99" spans="2:5" x14ac:dyDescent="0.25">
      <c r="C99" s="11" t="s">
        <v>214</v>
      </c>
      <c r="D99" s="11" t="s">
        <v>381</v>
      </c>
      <c r="E99" s="9">
        <v>48900000</v>
      </c>
    </row>
    <row r="100" spans="2:5" x14ac:dyDescent="0.25">
      <c r="C100" s="11" t="s">
        <v>215</v>
      </c>
      <c r="D100" s="11" t="s">
        <v>382</v>
      </c>
      <c r="E100" s="9">
        <v>48200000</v>
      </c>
    </row>
    <row r="101" spans="2:5" x14ac:dyDescent="0.25">
      <c r="C101" s="11" t="s">
        <v>216</v>
      </c>
      <c r="D101" s="11" t="s">
        <v>383</v>
      </c>
      <c r="E101" s="9">
        <v>48700000</v>
      </c>
    </row>
    <row r="102" spans="2:5" x14ac:dyDescent="0.25">
      <c r="C102" s="11" t="s">
        <v>217</v>
      </c>
      <c r="D102" s="11" t="s">
        <v>384</v>
      </c>
      <c r="E102" s="9">
        <v>72200000</v>
      </c>
    </row>
    <row r="103" spans="2:5" x14ac:dyDescent="0.25">
      <c r="C103" s="11" t="s">
        <v>218</v>
      </c>
      <c r="D103" s="11" t="s">
        <v>385</v>
      </c>
      <c r="E103" s="9">
        <v>32500000</v>
      </c>
    </row>
    <row r="104" spans="2:5" x14ac:dyDescent="0.25">
      <c r="B104" s="11" t="s">
        <v>112</v>
      </c>
      <c r="C104" s="11" t="s">
        <v>219</v>
      </c>
      <c r="D104" s="11" t="s">
        <v>386</v>
      </c>
      <c r="E104" s="9">
        <v>50310000</v>
      </c>
    </row>
    <row r="105" spans="2:5" x14ac:dyDescent="0.25">
      <c r="C105" s="11" t="s">
        <v>220</v>
      </c>
      <c r="D105" s="11" t="s">
        <v>387</v>
      </c>
      <c r="E105" s="9">
        <v>30100000</v>
      </c>
    </row>
    <row r="106" spans="2:5" x14ac:dyDescent="0.25">
      <c r="C106" s="11" t="s">
        <v>221</v>
      </c>
      <c r="D106" s="11" t="s">
        <v>388</v>
      </c>
      <c r="E106" s="9">
        <v>22000000</v>
      </c>
    </row>
    <row r="107" spans="2:5" x14ac:dyDescent="0.25">
      <c r="C107" s="11" t="s">
        <v>222</v>
      </c>
      <c r="D107" s="11" t="s">
        <v>389</v>
      </c>
      <c r="E107" s="9">
        <v>30192700</v>
      </c>
    </row>
    <row r="108" spans="2:5" x14ac:dyDescent="0.25">
      <c r="B108" s="11" t="s">
        <v>265</v>
      </c>
      <c r="C108" s="11" t="s">
        <v>223</v>
      </c>
      <c r="D108" s="11" t="s">
        <v>390</v>
      </c>
      <c r="E108" s="9">
        <v>60444100</v>
      </c>
    </row>
    <row r="109" spans="2:5" x14ac:dyDescent="0.25">
      <c r="C109" s="11" t="s">
        <v>224</v>
      </c>
      <c r="D109" s="11" t="s">
        <v>391</v>
      </c>
      <c r="E109" s="9">
        <v>33950000</v>
      </c>
    </row>
    <row r="110" spans="2:5" x14ac:dyDescent="0.25">
      <c r="C110" s="11" t="s">
        <v>225</v>
      </c>
      <c r="D110" s="11" t="s">
        <v>392</v>
      </c>
      <c r="E110" s="9">
        <v>31644000</v>
      </c>
    </row>
    <row r="111" spans="2:5" x14ac:dyDescent="0.25">
      <c r="C111" s="11" t="s">
        <v>226</v>
      </c>
      <c r="D111" s="11" t="s">
        <v>393</v>
      </c>
      <c r="E111" s="9">
        <v>38430000</v>
      </c>
    </row>
    <row r="112" spans="2:5" x14ac:dyDescent="0.25">
      <c r="C112" s="11" t="s">
        <v>227</v>
      </c>
      <c r="D112" s="11" t="s">
        <v>394</v>
      </c>
      <c r="E112" s="9">
        <v>38544000</v>
      </c>
    </row>
    <row r="113" spans="2:5" x14ac:dyDescent="0.25">
      <c r="C113" s="11" t="s">
        <v>228</v>
      </c>
      <c r="D113" s="11" t="s">
        <v>395</v>
      </c>
      <c r="E113" s="9">
        <v>35110000</v>
      </c>
    </row>
    <row r="114" spans="2:5" x14ac:dyDescent="0.25">
      <c r="C114" s="11" t="s">
        <v>229</v>
      </c>
      <c r="D114" s="11" t="s">
        <v>396</v>
      </c>
      <c r="E114" s="9">
        <v>79720000</v>
      </c>
    </row>
    <row r="115" spans="2:5" x14ac:dyDescent="0.25">
      <c r="C115" s="11" t="s">
        <v>230</v>
      </c>
      <c r="D115" s="11" t="s">
        <v>397</v>
      </c>
      <c r="E115" s="9">
        <v>35200000</v>
      </c>
    </row>
    <row r="116" spans="2:5" x14ac:dyDescent="0.25">
      <c r="C116" s="11" t="s">
        <v>231</v>
      </c>
      <c r="D116" s="11" t="s">
        <v>398</v>
      </c>
      <c r="E116" s="9">
        <v>75241100</v>
      </c>
    </row>
    <row r="117" spans="2:5" x14ac:dyDescent="0.25">
      <c r="C117" s="11" t="s">
        <v>232</v>
      </c>
      <c r="D117" s="11" t="s">
        <v>399</v>
      </c>
      <c r="E117" s="9">
        <v>75231200</v>
      </c>
    </row>
    <row r="118" spans="2:5" x14ac:dyDescent="0.25">
      <c r="C118" s="11" t="s">
        <v>233</v>
      </c>
      <c r="D118" s="11" t="s">
        <v>400</v>
      </c>
      <c r="E118" s="9">
        <v>34970000</v>
      </c>
    </row>
    <row r="119" spans="2:5" x14ac:dyDescent="0.25">
      <c r="C119" s="11" t="s">
        <v>234</v>
      </c>
      <c r="D119" s="11" t="s">
        <v>401</v>
      </c>
      <c r="E119" s="9">
        <v>35300000</v>
      </c>
    </row>
    <row r="120" spans="2:5" x14ac:dyDescent="0.25">
      <c r="B120" s="11" t="s">
        <v>113</v>
      </c>
      <c r="C120" s="11" t="s">
        <v>235</v>
      </c>
      <c r="D120" s="11" t="s">
        <v>402</v>
      </c>
      <c r="E120" s="9">
        <v>31625000</v>
      </c>
    </row>
    <row r="121" spans="2:5" x14ac:dyDescent="0.25">
      <c r="C121" s="11" t="s">
        <v>236</v>
      </c>
      <c r="D121" s="11" t="s">
        <v>403</v>
      </c>
      <c r="E121" s="9">
        <v>79710000</v>
      </c>
    </row>
    <row r="122" spans="2:5" x14ac:dyDescent="0.25">
      <c r="C122" s="11" t="s">
        <v>237</v>
      </c>
      <c r="D122" s="11" t="s">
        <v>404</v>
      </c>
      <c r="E122" s="9">
        <v>35120000</v>
      </c>
    </row>
    <row r="123" spans="2:5" x14ac:dyDescent="0.25">
      <c r="B123" s="11" t="s">
        <v>114</v>
      </c>
      <c r="C123" s="11" t="s">
        <v>238</v>
      </c>
      <c r="D123" s="11" t="s">
        <v>405</v>
      </c>
      <c r="E123" s="9">
        <v>30163100</v>
      </c>
    </row>
    <row r="124" spans="2:5" x14ac:dyDescent="0.25">
      <c r="C124" s="11" t="s">
        <v>239</v>
      </c>
      <c r="D124" s="11" t="s">
        <v>406</v>
      </c>
      <c r="E124" s="9">
        <v>34700000</v>
      </c>
    </row>
    <row r="125" spans="2:5" x14ac:dyDescent="0.25">
      <c r="C125" s="11" t="s">
        <v>240</v>
      </c>
      <c r="D125" s="11" t="s">
        <v>407</v>
      </c>
      <c r="E125" s="9">
        <v>50210000</v>
      </c>
    </row>
    <row r="126" spans="2:5" x14ac:dyDescent="0.25">
      <c r="C126" s="11" t="s">
        <v>241</v>
      </c>
      <c r="D126" s="11" t="s">
        <v>408</v>
      </c>
      <c r="E126" s="9">
        <v>9130000</v>
      </c>
    </row>
    <row r="127" spans="2:5" x14ac:dyDescent="0.25">
      <c r="C127" s="11" t="s">
        <v>242</v>
      </c>
      <c r="D127" s="11" t="s">
        <v>409</v>
      </c>
      <c r="E127" s="9">
        <v>60170000</v>
      </c>
    </row>
    <row r="128" spans="2:5" x14ac:dyDescent="0.25">
      <c r="C128" s="11" t="s">
        <v>243</v>
      </c>
      <c r="D128" s="11" t="s">
        <v>410</v>
      </c>
      <c r="E128" s="9">
        <v>34100000</v>
      </c>
    </row>
    <row r="129" spans="2:5" x14ac:dyDescent="0.25">
      <c r="C129" s="11" t="s">
        <v>244</v>
      </c>
      <c r="D129" s="11" t="s">
        <v>411</v>
      </c>
      <c r="E129" s="9">
        <v>34400000</v>
      </c>
    </row>
    <row r="130" spans="2:5" x14ac:dyDescent="0.25">
      <c r="C130" s="11" t="s">
        <v>245</v>
      </c>
      <c r="D130" s="11" t="s">
        <v>412</v>
      </c>
      <c r="E130" s="9">
        <v>34300000</v>
      </c>
    </row>
    <row r="131" spans="2:5" x14ac:dyDescent="0.25">
      <c r="C131" s="11" t="s">
        <v>246</v>
      </c>
      <c r="D131" s="11" t="s">
        <v>413</v>
      </c>
      <c r="E131" s="9">
        <v>50110000</v>
      </c>
    </row>
    <row r="132" spans="2:5" x14ac:dyDescent="0.25">
      <c r="C132" s="11" t="s">
        <v>247</v>
      </c>
      <c r="D132" s="11" t="s">
        <v>414</v>
      </c>
      <c r="E132" s="9">
        <v>34927100</v>
      </c>
    </row>
    <row r="133" spans="2:5" x14ac:dyDescent="0.25">
      <c r="C133" s="11" t="s">
        <v>248</v>
      </c>
      <c r="D133" s="11" t="s">
        <v>415</v>
      </c>
      <c r="E133" s="9">
        <v>34500000</v>
      </c>
    </row>
    <row r="134" spans="2:5" x14ac:dyDescent="0.25">
      <c r="C134" s="11" t="s">
        <v>249</v>
      </c>
      <c r="D134" s="11" t="s">
        <v>416</v>
      </c>
      <c r="E134" s="9">
        <v>50117000</v>
      </c>
    </row>
    <row r="135" spans="2:5" x14ac:dyDescent="0.25">
      <c r="C135" s="11" t="s">
        <v>250</v>
      </c>
      <c r="D135" s="11" t="s">
        <v>417</v>
      </c>
      <c r="E135" s="9">
        <v>43800000</v>
      </c>
    </row>
    <row r="136" spans="2:5" x14ac:dyDescent="0.25">
      <c r="B136" s="11" t="s">
        <v>115</v>
      </c>
      <c r="C136" s="11" t="s">
        <v>251</v>
      </c>
      <c r="D136" s="11" t="s">
        <v>418</v>
      </c>
      <c r="E136" s="9">
        <v>79997000</v>
      </c>
    </row>
    <row r="137" spans="2:5" x14ac:dyDescent="0.25">
      <c r="C137" s="11" t="s">
        <v>252</v>
      </c>
      <c r="D137" s="11" t="s">
        <v>419</v>
      </c>
      <c r="E137" s="9">
        <v>79952000</v>
      </c>
    </row>
    <row r="138" spans="2:5" x14ac:dyDescent="0.25">
      <c r="C138" s="11" t="s">
        <v>253</v>
      </c>
      <c r="D138" s="11" t="s">
        <v>420</v>
      </c>
      <c r="E138" s="9">
        <v>39154000</v>
      </c>
    </row>
    <row r="139" spans="2:5" x14ac:dyDescent="0.25">
      <c r="C139" s="11" t="s">
        <v>254</v>
      </c>
      <c r="D139" s="11" t="s">
        <v>421</v>
      </c>
      <c r="E139" s="9">
        <v>55110000</v>
      </c>
    </row>
    <row r="140" spans="2:5" x14ac:dyDescent="0.25">
      <c r="C140" s="11" t="s">
        <v>255</v>
      </c>
      <c r="D140" s="11" t="s">
        <v>422</v>
      </c>
      <c r="E140" s="9">
        <v>55120000</v>
      </c>
    </row>
    <row r="141" spans="2:5" x14ac:dyDescent="0.25">
      <c r="B141" s="11" t="s">
        <v>116</v>
      </c>
      <c r="C141" s="11" t="s">
        <v>256</v>
      </c>
      <c r="D141" s="11" t="s">
        <v>423</v>
      </c>
      <c r="E141" s="9">
        <v>92512000</v>
      </c>
    </row>
    <row r="142" spans="2:5" x14ac:dyDescent="0.25">
      <c r="C142" s="11" t="s">
        <v>257</v>
      </c>
      <c r="D142" s="11" t="s">
        <v>424</v>
      </c>
      <c r="E142" s="9">
        <v>45410000</v>
      </c>
    </row>
    <row r="143" spans="2:5" x14ac:dyDescent="0.25">
      <c r="C143" s="11" t="s">
        <v>258</v>
      </c>
      <c r="D143" s="11" t="s">
        <v>425</v>
      </c>
      <c r="E143" s="9">
        <v>39151100</v>
      </c>
    </row>
    <row r="144" spans="2:5" x14ac:dyDescent="0.25">
      <c r="C144" s="11" t="s">
        <v>259</v>
      </c>
      <c r="D144" s="11" t="s">
        <v>426</v>
      </c>
      <c r="E144" s="9">
        <v>63121100</v>
      </c>
    </row>
  </sheetData>
  <sortState ref="K2:K16">
    <sortCondition ref="K2"/>
  </sortState>
  <dataConsolidate function="product">
    <dataRefs count="1">
      <dataRef ref="L2:M2" sheet="Data"/>
    </dataRefs>
  </dataConsolidate>
  <pageMargins left="0.7" right="0.7" top="0.75" bottom="0.75" header="0.3" footer="0.3"/>
  <pageSetup paperSize="8" scale="56" fitToHeight="0" orientation="portrait" r:id="rId1"/>
  <headerFooter>
    <oddFooter>&amp;C&amp;A&amp;R&amp;P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23"/>
  <sheetViews>
    <sheetView showGridLines="0" showRuler="0" showWhiteSpace="0" zoomScaleNormal="100" workbookViewId="0">
      <selection activeCell="B9" sqref="B9"/>
    </sheetView>
  </sheetViews>
  <sheetFormatPr defaultRowHeight="15" x14ac:dyDescent="0.25"/>
  <cols>
    <col min="1" max="1" width="11.5703125" style="2" customWidth="1"/>
    <col min="2" max="2" width="26" style="2" customWidth="1"/>
    <col min="3" max="3" width="20.85546875" style="2" customWidth="1"/>
    <col min="4" max="4" width="13.85546875" style="2" bestFit="1" customWidth="1"/>
    <col min="5" max="5" width="10.7109375" style="2" bestFit="1" customWidth="1"/>
    <col min="6" max="6" width="15.7109375" style="2" bestFit="1" customWidth="1"/>
    <col min="7" max="7" width="15" style="2" bestFit="1" customWidth="1"/>
    <col min="8" max="8" width="16.28515625" style="2" customWidth="1"/>
    <col min="9" max="9" width="10.42578125" style="2" bestFit="1" customWidth="1"/>
    <col min="10" max="10" width="14.5703125" style="2" bestFit="1" customWidth="1"/>
    <col min="11" max="11" width="14.7109375" style="2" bestFit="1" customWidth="1"/>
    <col min="12" max="12" width="10.42578125" style="2" customWidth="1"/>
    <col min="13" max="13" width="17.28515625" style="2" customWidth="1"/>
    <col min="14" max="14" width="20.7109375" style="2" bestFit="1" customWidth="1"/>
    <col min="15" max="15" width="18.85546875" style="2" customWidth="1"/>
    <col min="16" max="16" width="9.140625" style="6"/>
    <col min="17" max="256" width="9.140625" style="2"/>
    <col min="257" max="257" width="11.5703125" style="2" customWidth="1"/>
    <col min="258" max="258" width="26" style="2" customWidth="1"/>
    <col min="259" max="259" width="20.85546875" style="2" customWidth="1"/>
    <col min="260" max="260" width="13.85546875" style="2" bestFit="1" customWidth="1"/>
    <col min="261" max="261" width="10.7109375" style="2" bestFit="1" customWidth="1"/>
    <col min="262" max="262" width="15.7109375" style="2" bestFit="1" customWidth="1"/>
    <col min="263" max="263" width="15" style="2" bestFit="1" customWidth="1"/>
    <col min="264" max="264" width="16.28515625" style="2" customWidth="1"/>
    <col min="265" max="265" width="10.42578125" style="2" bestFit="1" customWidth="1"/>
    <col min="266" max="266" width="14.5703125" style="2" bestFit="1" customWidth="1"/>
    <col min="267" max="267" width="14.7109375" style="2" bestFit="1" customWidth="1"/>
    <col min="268" max="268" width="10.42578125" style="2" customWidth="1"/>
    <col min="269" max="269" width="17.28515625" style="2" customWidth="1"/>
    <col min="270" max="270" width="20.7109375" style="2" bestFit="1" customWidth="1"/>
    <col min="271" max="271" width="18.85546875" style="2" customWidth="1"/>
    <col min="272" max="512" width="9.140625" style="2"/>
    <col min="513" max="513" width="11.5703125" style="2" customWidth="1"/>
    <col min="514" max="514" width="26" style="2" customWidth="1"/>
    <col min="515" max="515" width="20.85546875" style="2" customWidth="1"/>
    <col min="516" max="516" width="13.85546875" style="2" bestFit="1" customWidth="1"/>
    <col min="517" max="517" width="10.7109375" style="2" bestFit="1" customWidth="1"/>
    <col min="518" max="518" width="15.7109375" style="2" bestFit="1" customWidth="1"/>
    <col min="519" max="519" width="15" style="2" bestFit="1" customWidth="1"/>
    <col min="520" max="520" width="16.28515625" style="2" customWidth="1"/>
    <col min="521" max="521" width="10.42578125" style="2" bestFit="1" customWidth="1"/>
    <col min="522" max="522" width="14.5703125" style="2" bestFit="1" customWidth="1"/>
    <col min="523" max="523" width="14.7109375" style="2" bestFit="1" customWidth="1"/>
    <col min="524" max="524" width="10.42578125" style="2" customWidth="1"/>
    <col min="525" max="525" width="17.28515625" style="2" customWidth="1"/>
    <col min="526" max="526" width="20.7109375" style="2" bestFit="1" customWidth="1"/>
    <col min="527" max="527" width="18.85546875" style="2" customWidth="1"/>
    <col min="528" max="768" width="9.140625" style="2"/>
    <col min="769" max="769" width="11.5703125" style="2" customWidth="1"/>
    <col min="770" max="770" width="26" style="2" customWidth="1"/>
    <col min="771" max="771" width="20.85546875" style="2" customWidth="1"/>
    <col min="772" max="772" width="13.85546875" style="2" bestFit="1" customWidth="1"/>
    <col min="773" max="773" width="10.7109375" style="2" bestFit="1" customWidth="1"/>
    <col min="774" max="774" width="15.7109375" style="2" bestFit="1" customWidth="1"/>
    <col min="775" max="775" width="15" style="2" bestFit="1" customWidth="1"/>
    <col min="776" max="776" width="16.28515625" style="2" customWidth="1"/>
    <col min="777" max="777" width="10.42578125" style="2" bestFit="1" customWidth="1"/>
    <col min="778" max="778" width="14.5703125" style="2" bestFit="1" customWidth="1"/>
    <col min="779" max="779" width="14.7109375" style="2" bestFit="1" customWidth="1"/>
    <col min="780" max="780" width="10.42578125" style="2" customWidth="1"/>
    <col min="781" max="781" width="17.28515625" style="2" customWidth="1"/>
    <col min="782" max="782" width="20.7109375" style="2" bestFit="1" customWidth="1"/>
    <col min="783" max="783" width="18.85546875" style="2" customWidth="1"/>
    <col min="784" max="1024" width="9.140625" style="2"/>
    <col min="1025" max="1025" width="11.5703125" style="2" customWidth="1"/>
    <col min="1026" max="1026" width="26" style="2" customWidth="1"/>
    <col min="1027" max="1027" width="20.85546875" style="2" customWidth="1"/>
    <col min="1028" max="1028" width="13.85546875" style="2" bestFit="1" customWidth="1"/>
    <col min="1029" max="1029" width="10.7109375" style="2" bestFit="1" customWidth="1"/>
    <col min="1030" max="1030" width="15.7109375" style="2" bestFit="1" customWidth="1"/>
    <col min="1031" max="1031" width="15" style="2" bestFit="1" customWidth="1"/>
    <col min="1032" max="1032" width="16.28515625" style="2" customWidth="1"/>
    <col min="1033" max="1033" width="10.42578125" style="2" bestFit="1" customWidth="1"/>
    <col min="1034" max="1034" width="14.5703125" style="2" bestFit="1" customWidth="1"/>
    <col min="1035" max="1035" width="14.7109375" style="2" bestFit="1" customWidth="1"/>
    <col min="1036" max="1036" width="10.42578125" style="2" customWidth="1"/>
    <col min="1037" max="1037" width="17.28515625" style="2" customWidth="1"/>
    <col min="1038" max="1038" width="20.7109375" style="2" bestFit="1" customWidth="1"/>
    <col min="1039" max="1039" width="18.85546875" style="2" customWidth="1"/>
    <col min="1040" max="1280" width="9.140625" style="2"/>
    <col min="1281" max="1281" width="11.5703125" style="2" customWidth="1"/>
    <col min="1282" max="1282" width="26" style="2" customWidth="1"/>
    <col min="1283" max="1283" width="20.85546875" style="2" customWidth="1"/>
    <col min="1284" max="1284" width="13.85546875" style="2" bestFit="1" customWidth="1"/>
    <col min="1285" max="1285" width="10.7109375" style="2" bestFit="1" customWidth="1"/>
    <col min="1286" max="1286" width="15.7109375" style="2" bestFit="1" customWidth="1"/>
    <col min="1287" max="1287" width="15" style="2" bestFit="1" customWidth="1"/>
    <col min="1288" max="1288" width="16.28515625" style="2" customWidth="1"/>
    <col min="1289" max="1289" width="10.42578125" style="2" bestFit="1" customWidth="1"/>
    <col min="1290" max="1290" width="14.5703125" style="2" bestFit="1" customWidth="1"/>
    <col min="1291" max="1291" width="14.7109375" style="2" bestFit="1" customWidth="1"/>
    <col min="1292" max="1292" width="10.42578125" style="2" customWidth="1"/>
    <col min="1293" max="1293" width="17.28515625" style="2" customWidth="1"/>
    <col min="1294" max="1294" width="20.7109375" style="2" bestFit="1" customWidth="1"/>
    <col min="1295" max="1295" width="18.85546875" style="2" customWidth="1"/>
    <col min="1296" max="1536" width="9.140625" style="2"/>
    <col min="1537" max="1537" width="11.5703125" style="2" customWidth="1"/>
    <col min="1538" max="1538" width="26" style="2" customWidth="1"/>
    <col min="1539" max="1539" width="20.85546875" style="2" customWidth="1"/>
    <col min="1540" max="1540" width="13.85546875" style="2" bestFit="1" customWidth="1"/>
    <col min="1541" max="1541" width="10.7109375" style="2" bestFit="1" customWidth="1"/>
    <col min="1542" max="1542" width="15.7109375" style="2" bestFit="1" customWidth="1"/>
    <col min="1543" max="1543" width="15" style="2" bestFit="1" customWidth="1"/>
    <col min="1544" max="1544" width="16.28515625" style="2" customWidth="1"/>
    <col min="1545" max="1545" width="10.42578125" style="2" bestFit="1" customWidth="1"/>
    <col min="1546" max="1546" width="14.5703125" style="2" bestFit="1" customWidth="1"/>
    <col min="1547" max="1547" width="14.7109375" style="2" bestFit="1" customWidth="1"/>
    <col min="1548" max="1548" width="10.42578125" style="2" customWidth="1"/>
    <col min="1549" max="1549" width="17.28515625" style="2" customWidth="1"/>
    <col min="1550" max="1550" width="20.7109375" style="2" bestFit="1" customWidth="1"/>
    <col min="1551" max="1551" width="18.85546875" style="2" customWidth="1"/>
    <col min="1552" max="1792" width="9.140625" style="2"/>
    <col min="1793" max="1793" width="11.5703125" style="2" customWidth="1"/>
    <col min="1794" max="1794" width="26" style="2" customWidth="1"/>
    <col min="1795" max="1795" width="20.85546875" style="2" customWidth="1"/>
    <col min="1796" max="1796" width="13.85546875" style="2" bestFit="1" customWidth="1"/>
    <col min="1797" max="1797" width="10.7109375" style="2" bestFit="1" customWidth="1"/>
    <col min="1798" max="1798" width="15.7109375" style="2" bestFit="1" customWidth="1"/>
    <col min="1799" max="1799" width="15" style="2" bestFit="1" customWidth="1"/>
    <col min="1800" max="1800" width="16.28515625" style="2" customWidth="1"/>
    <col min="1801" max="1801" width="10.42578125" style="2" bestFit="1" customWidth="1"/>
    <col min="1802" max="1802" width="14.5703125" style="2" bestFit="1" customWidth="1"/>
    <col min="1803" max="1803" width="14.7109375" style="2" bestFit="1" customWidth="1"/>
    <col min="1804" max="1804" width="10.42578125" style="2" customWidth="1"/>
    <col min="1805" max="1805" width="17.28515625" style="2" customWidth="1"/>
    <col min="1806" max="1806" width="20.7109375" style="2" bestFit="1" customWidth="1"/>
    <col min="1807" max="1807" width="18.85546875" style="2" customWidth="1"/>
    <col min="1808" max="2048" width="9.140625" style="2"/>
    <col min="2049" max="2049" width="11.5703125" style="2" customWidth="1"/>
    <col min="2050" max="2050" width="26" style="2" customWidth="1"/>
    <col min="2051" max="2051" width="20.85546875" style="2" customWidth="1"/>
    <col min="2052" max="2052" width="13.85546875" style="2" bestFit="1" customWidth="1"/>
    <col min="2053" max="2053" width="10.7109375" style="2" bestFit="1" customWidth="1"/>
    <col min="2054" max="2054" width="15.7109375" style="2" bestFit="1" customWidth="1"/>
    <col min="2055" max="2055" width="15" style="2" bestFit="1" customWidth="1"/>
    <col min="2056" max="2056" width="16.28515625" style="2" customWidth="1"/>
    <col min="2057" max="2057" width="10.42578125" style="2" bestFit="1" customWidth="1"/>
    <col min="2058" max="2058" width="14.5703125" style="2" bestFit="1" customWidth="1"/>
    <col min="2059" max="2059" width="14.7109375" style="2" bestFit="1" customWidth="1"/>
    <col min="2060" max="2060" width="10.42578125" style="2" customWidth="1"/>
    <col min="2061" max="2061" width="17.28515625" style="2" customWidth="1"/>
    <col min="2062" max="2062" width="20.7109375" style="2" bestFit="1" customWidth="1"/>
    <col min="2063" max="2063" width="18.85546875" style="2" customWidth="1"/>
    <col min="2064" max="2304" width="9.140625" style="2"/>
    <col min="2305" max="2305" width="11.5703125" style="2" customWidth="1"/>
    <col min="2306" max="2306" width="26" style="2" customWidth="1"/>
    <col min="2307" max="2307" width="20.85546875" style="2" customWidth="1"/>
    <col min="2308" max="2308" width="13.85546875" style="2" bestFit="1" customWidth="1"/>
    <col min="2309" max="2309" width="10.7109375" style="2" bestFit="1" customWidth="1"/>
    <col min="2310" max="2310" width="15.7109375" style="2" bestFit="1" customWidth="1"/>
    <col min="2311" max="2311" width="15" style="2" bestFit="1" customWidth="1"/>
    <col min="2312" max="2312" width="16.28515625" style="2" customWidth="1"/>
    <col min="2313" max="2313" width="10.42578125" style="2" bestFit="1" customWidth="1"/>
    <col min="2314" max="2314" width="14.5703125" style="2" bestFit="1" customWidth="1"/>
    <col min="2315" max="2315" width="14.7109375" style="2" bestFit="1" customWidth="1"/>
    <col min="2316" max="2316" width="10.42578125" style="2" customWidth="1"/>
    <col min="2317" max="2317" width="17.28515625" style="2" customWidth="1"/>
    <col min="2318" max="2318" width="20.7109375" style="2" bestFit="1" customWidth="1"/>
    <col min="2319" max="2319" width="18.85546875" style="2" customWidth="1"/>
    <col min="2320" max="2560" width="9.140625" style="2"/>
    <col min="2561" max="2561" width="11.5703125" style="2" customWidth="1"/>
    <col min="2562" max="2562" width="26" style="2" customWidth="1"/>
    <col min="2563" max="2563" width="20.85546875" style="2" customWidth="1"/>
    <col min="2564" max="2564" width="13.85546875" style="2" bestFit="1" customWidth="1"/>
    <col min="2565" max="2565" width="10.7109375" style="2" bestFit="1" customWidth="1"/>
    <col min="2566" max="2566" width="15.7109375" style="2" bestFit="1" customWidth="1"/>
    <col min="2567" max="2567" width="15" style="2" bestFit="1" customWidth="1"/>
    <col min="2568" max="2568" width="16.28515625" style="2" customWidth="1"/>
    <col min="2569" max="2569" width="10.42578125" style="2" bestFit="1" customWidth="1"/>
    <col min="2570" max="2570" width="14.5703125" style="2" bestFit="1" customWidth="1"/>
    <col min="2571" max="2571" width="14.7109375" style="2" bestFit="1" customWidth="1"/>
    <col min="2572" max="2572" width="10.42578125" style="2" customWidth="1"/>
    <col min="2573" max="2573" width="17.28515625" style="2" customWidth="1"/>
    <col min="2574" max="2574" width="20.7109375" style="2" bestFit="1" customWidth="1"/>
    <col min="2575" max="2575" width="18.85546875" style="2" customWidth="1"/>
    <col min="2576" max="2816" width="9.140625" style="2"/>
    <col min="2817" max="2817" width="11.5703125" style="2" customWidth="1"/>
    <col min="2818" max="2818" width="26" style="2" customWidth="1"/>
    <col min="2819" max="2819" width="20.85546875" style="2" customWidth="1"/>
    <col min="2820" max="2820" width="13.85546875" style="2" bestFit="1" customWidth="1"/>
    <col min="2821" max="2821" width="10.7109375" style="2" bestFit="1" customWidth="1"/>
    <col min="2822" max="2822" width="15.7109375" style="2" bestFit="1" customWidth="1"/>
    <col min="2823" max="2823" width="15" style="2" bestFit="1" customWidth="1"/>
    <col min="2824" max="2824" width="16.28515625" style="2" customWidth="1"/>
    <col min="2825" max="2825" width="10.42578125" style="2" bestFit="1" customWidth="1"/>
    <col min="2826" max="2826" width="14.5703125" style="2" bestFit="1" customWidth="1"/>
    <col min="2827" max="2827" width="14.7109375" style="2" bestFit="1" customWidth="1"/>
    <col min="2828" max="2828" width="10.42578125" style="2" customWidth="1"/>
    <col min="2829" max="2829" width="17.28515625" style="2" customWidth="1"/>
    <col min="2830" max="2830" width="20.7109375" style="2" bestFit="1" customWidth="1"/>
    <col min="2831" max="2831" width="18.85546875" style="2" customWidth="1"/>
    <col min="2832" max="3072" width="9.140625" style="2"/>
    <col min="3073" max="3073" width="11.5703125" style="2" customWidth="1"/>
    <col min="3074" max="3074" width="26" style="2" customWidth="1"/>
    <col min="3075" max="3075" width="20.85546875" style="2" customWidth="1"/>
    <col min="3076" max="3076" width="13.85546875" style="2" bestFit="1" customWidth="1"/>
    <col min="3077" max="3077" width="10.7109375" style="2" bestFit="1" customWidth="1"/>
    <col min="3078" max="3078" width="15.7109375" style="2" bestFit="1" customWidth="1"/>
    <col min="3079" max="3079" width="15" style="2" bestFit="1" customWidth="1"/>
    <col min="3080" max="3080" width="16.28515625" style="2" customWidth="1"/>
    <col min="3081" max="3081" width="10.42578125" style="2" bestFit="1" customWidth="1"/>
    <col min="3082" max="3082" width="14.5703125" style="2" bestFit="1" customWidth="1"/>
    <col min="3083" max="3083" width="14.7109375" style="2" bestFit="1" customWidth="1"/>
    <col min="3084" max="3084" width="10.42578125" style="2" customWidth="1"/>
    <col min="3085" max="3085" width="17.28515625" style="2" customWidth="1"/>
    <col min="3086" max="3086" width="20.7109375" style="2" bestFit="1" customWidth="1"/>
    <col min="3087" max="3087" width="18.85546875" style="2" customWidth="1"/>
    <col min="3088" max="3328" width="9.140625" style="2"/>
    <col min="3329" max="3329" width="11.5703125" style="2" customWidth="1"/>
    <col min="3330" max="3330" width="26" style="2" customWidth="1"/>
    <col min="3331" max="3331" width="20.85546875" style="2" customWidth="1"/>
    <col min="3332" max="3332" width="13.85546875" style="2" bestFit="1" customWidth="1"/>
    <col min="3333" max="3333" width="10.7109375" style="2" bestFit="1" customWidth="1"/>
    <col min="3334" max="3334" width="15.7109375" style="2" bestFit="1" customWidth="1"/>
    <col min="3335" max="3335" width="15" style="2" bestFit="1" customWidth="1"/>
    <col min="3336" max="3336" width="16.28515625" style="2" customWidth="1"/>
    <col min="3337" max="3337" width="10.42578125" style="2" bestFit="1" customWidth="1"/>
    <col min="3338" max="3338" width="14.5703125" style="2" bestFit="1" customWidth="1"/>
    <col min="3339" max="3339" width="14.7109375" style="2" bestFit="1" customWidth="1"/>
    <col min="3340" max="3340" width="10.42578125" style="2" customWidth="1"/>
    <col min="3341" max="3341" width="17.28515625" style="2" customWidth="1"/>
    <col min="3342" max="3342" width="20.7109375" style="2" bestFit="1" customWidth="1"/>
    <col min="3343" max="3343" width="18.85546875" style="2" customWidth="1"/>
    <col min="3344" max="3584" width="9.140625" style="2"/>
    <col min="3585" max="3585" width="11.5703125" style="2" customWidth="1"/>
    <col min="3586" max="3586" width="26" style="2" customWidth="1"/>
    <col min="3587" max="3587" width="20.85546875" style="2" customWidth="1"/>
    <col min="3588" max="3588" width="13.85546875" style="2" bestFit="1" customWidth="1"/>
    <col min="3589" max="3589" width="10.7109375" style="2" bestFit="1" customWidth="1"/>
    <col min="3590" max="3590" width="15.7109375" style="2" bestFit="1" customWidth="1"/>
    <col min="3591" max="3591" width="15" style="2" bestFit="1" customWidth="1"/>
    <col min="3592" max="3592" width="16.28515625" style="2" customWidth="1"/>
    <col min="3593" max="3593" width="10.42578125" style="2" bestFit="1" customWidth="1"/>
    <col min="3594" max="3594" width="14.5703125" style="2" bestFit="1" customWidth="1"/>
    <col min="3595" max="3595" width="14.7109375" style="2" bestFit="1" customWidth="1"/>
    <col min="3596" max="3596" width="10.42578125" style="2" customWidth="1"/>
    <col min="3597" max="3597" width="17.28515625" style="2" customWidth="1"/>
    <col min="3598" max="3598" width="20.7109375" style="2" bestFit="1" customWidth="1"/>
    <col min="3599" max="3599" width="18.85546875" style="2" customWidth="1"/>
    <col min="3600" max="3840" width="9.140625" style="2"/>
    <col min="3841" max="3841" width="11.5703125" style="2" customWidth="1"/>
    <col min="3842" max="3842" width="26" style="2" customWidth="1"/>
    <col min="3843" max="3843" width="20.85546875" style="2" customWidth="1"/>
    <col min="3844" max="3844" width="13.85546875" style="2" bestFit="1" customWidth="1"/>
    <col min="3845" max="3845" width="10.7109375" style="2" bestFit="1" customWidth="1"/>
    <col min="3846" max="3846" width="15.7109375" style="2" bestFit="1" customWidth="1"/>
    <col min="3847" max="3847" width="15" style="2" bestFit="1" customWidth="1"/>
    <col min="3848" max="3848" width="16.28515625" style="2" customWidth="1"/>
    <col min="3849" max="3849" width="10.42578125" style="2" bestFit="1" customWidth="1"/>
    <col min="3850" max="3850" width="14.5703125" style="2" bestFit="1" customWidth="1"/>
    <col min="3851" max="3851" width="14.7109375" style="2" bestFit="1" customWidth="1"/>
    <col min="3852" max="3852" width="10.42578125" style="2" customWidth="1"/>
    <col min="3853" max="3853" width="17.28515625" style="2" customWidth="1"/>
    <col min="3854" max="3854" width="20.7109375" style="2" bestFit="1" customWidth="1"/>
    <col min="3855" max="3855" width="18.85546875" style="2" customWidth="1"/>
    <col min="3856" max="4096" width="9.140625" style="2"/>
    <col min="4097" max="4097" width="11.5703125" style="2" customWidth="1"/>
    <col min="4098" max="4098" width="26" style="2" customWidth="1"/>
    <col min="4099" max="4099" width="20.85546875" style="2" customWidth="1"/>
    <col min="4100" max="4100" width="13.85546875" style="2" bestFit="1" customWidth="1"/>
    <col min="4101" max="4101" width="10.7109375" style="2" bestFit="1" customWidth="1"/>
    <col min="4102" max="4102" width="15.7109375" style="2" bestFit="1" customWidth="1"/>
    <col min="4103" max="4103" width="15" style="2" bestFit="1" customWidth="1"/>
    <col min="4104" max="4104" width="16.28515625" style="2" customWidth="1"/>
    <col min="4105" max="4105" width="10.42578125" style="2" bestFit="1" customWidth="1"/>
    <col min="4106" max="4106" width="14.5703125" style="2" bestFit="1" customWidth="1"/>
    <col min="4107" max="4107" width="14.7109375" style="2" bestFit="1" customWidth="1"/>
    <col min="4108" max="4108" width="10.42578125" style="2" customWidth="1"/>
    <col min="4109" max="4109" width="17.28515625" style="2" customWidth="1"/>
    <col min="4110" max="4110" width="20.7109375" style="2" bestFit="1" customWidth="1"/>
    <col min="4111" max="4111" width="18.85546875" style="2" customWidth="1"/>
    <col min="4112" max="4352" width="9.140625" style="2"/>
    <col min="4353" max="4353" width="11.5703125" style="2" customWidth="1"/>
    <col min="4354" max="4354" width="26" style="2" customWidth="1"/>
    <col min="4355" max="4355" width="20.85546875" style="2" customWidth="1"/>
    <col min="4356" max="4356" width="13.85546875" style="2" bestFit="1" customWidth="1"/>
    <col min="4357" max="4357" width="10.7109375" style="2" bestFit="1" customWidth="1"/>
    <col min="4358" max="4358" width="15.7109375" style="2" bestFit="1" customWidth="1"/>
    <col min="4359" max="4359" width="15" style="2" bestFit="1" customWidth="1"/>
    <col min="4360" max="4360" width="16.28515625" style="2" customWidth="1"/>
    <col min="4361" max="4361" width="10.42578125" style="2" bestFit="1" customWidth="1"/>
    <col min="4362" max="4362" width="14.5703125" style="2" bestFit="1" customWidth="1"/>
    <col min="4363" max="4363" width="14.7109375" style="2" bestFit="1" customWidth="1"/>
    <col min="4364" max="4364" width="10.42578125" style="2" customWidth="1"/>
    <col min="4365" max="4365" width="17.28515625" style="2" customWidth="1"/>
    <col min="4366" max="4366" width="20.7109375" style="2" bestFit="1" customWidth="1"/>
    <col min="4367" max="4367" width="18.85546875" style="2" customWidth="1"/>
    <col min="4368" max="4608" width="9.140625" style="2"/>
    <col min="4609" max="4609" width="11.5703125" style="2" customWidth="1"/>
    <col min="4610" max="4610" width="26" style="2" customWidth="1"/>
    <col min="4611" max="4611" width="20.85546875" style="2" customWidth="1"/>
    <col min="4612" max="4612" width="13.85546875" style="2" bestFit="1" customWidth="1"/>
    <col min="4613" max="4613" width="10.7109375" style="2" bestFit="1" customWidth="1"/>
    <col min="4614" max="4614" width="15.7109375" style="2" bestFit="1" customWidth="1"/>
    <col min="4615" max="4615" width="15" style="2" bestFit="1" customWidth="1"/>
    <col min="4616" max="4616" width="16.28515625" style="2" customWidth="1"/>
    <col min="4617" max="4617" width="10.42578125" style="2" bestFit="1" customWidth="1"/>
    <col min="4618" max="4618" width="14.5703125" style="2" bestFit="1" customWidth="1"/>
    <col min="4619" max="4619" width="14.7109375" style="2" bestFit="1" customWidth="1"/>
    <col min="4620" max="4620" width="10.42578125" style="2" customWidth="1"/>
    <col min="4621" max="4621" width="17.28515625" style="2" customWidth="1"/>
    <col min="4622" max="4622" width="20.7109375" style="2" bestFit="1" customWidth="1"/>
    <col min="4623" max="4623" width="18.85546875" style="2" customWidth="1"/>
    <col min="4624" max="4864" width="9.140625" style="2"/>
    <col min="4865" max="4865" width="11.5703125" style="2" customWidth="1"/>
    <col min="4866" max="4866" width="26" style="2" customWidth="1"/>
    <col min="4867" max="4867" width="20.85546875" style="2" customWidth="1"/>
    <col min="4868" max="4868" width="13.85546875" style="2" bestFit="1" customWidth="1"/>
    <col min="4869" max="4869" width="10.7109375" style="2" bestFit="1" customWidth="1"/>
    <col min="4870" max="4870" width="15.7109375" style="2" bestFit="1" customWidth="1"/>
    <col min="4871" max="4871" width="15" style="2" bestFit="1" customWidth="1"/>
    <col min="4872" max="4872" width="16.28515625" style="2" customWidth="1"/>
    <col min="4873" max="4873" width="10.42578125" style="2" bestFit="1" customWidth="1"/>
    <col min="4874" max="4874" width="14.5703125" style="2" bestFit="1" customWidth="1"/>
    <col min="4875" max="4875" width="14.7109375" style="2" bestFit="1" customWidth="1"/>
    <col min="4876" max="4876" width="10.42578125" style="2" customWidth="1"/>
    <col min="4877" max="4877" width="17.28515625" style="2" customWidth="1"/>
    <col min="4878" max="4878" width="20.7109375" style="2" bestFit="1" customWidth="1"/>
    <col min="4879" max="4879" width="18.85546875" style="2" customWidth="1"/>
    <col min="4880" max="5120" width="9.140625" style="2"/>
    <col min="5121" max="5121" width="11.5703125" style="2" customWidth="1"/>
    <col min="5122" max="5122" width="26" style="2" customWidth="1"/>
    <col min="5123" max="5123" width="20.85546875" style="2" customWidth="1"/>
    <col min="5124" max="5124" width="13.85546875" style="2" bestFit="1" customWidth="1"/>
    <col min="5125" max="5125" width="10.7109375" style="2" bestFit="1" customWidth="1"/>
    <col min="5126" max="5126" width="15.7109375" style="2" bestFit="1" customWidth="1"/>
    <col min="5127" max="5127" width="15" style="2" bestFit="1" customWidth="1"/>
    <col min="5128" max="5128" width="16.28515625" style="2" customWidth="1"/>
    <col min="5129" max="5129" width="10.42578125" style="2" bestFit="1" customWidth="1"/>
    <col min="5130" max="5130" width="14.5703125" style="2" bestFit="1" customWidth="1"/>
    <col min="5131" max="5131" width="14.7109375" style="2" bestFit="1" customWidth="1"/>
    <col min="5132" max="5132" width="10.42578125" style="2" customWidth="1"/>
    <col min="5133" max="5133" width="17.28515625" style="2" customWidth="1"/>
    <col min="5134" max="5134" width="20.7109375" style="2" bestFit="1" customWidth="1"/>
    <col min="5135" max="5135" width="18.85546875" style="2" customWidth="1"/>
    <col min="5136" max="5376" width="9.140625" style="2"/>
    <col min="5377" max="5377" width="11.5703125" style="2" customWidth="1"/>
    <col min="5378" max="5378" width="26" style="2" customWidth="1"/>
    <col min="5379" max="5379" width="20.85546875" style="2" customWidth="1"/>
    <col min="5380" max="5380" width="13.85546875" style="2" bestFit="1" customWidth="1"/>
    <col min="5381" max="5381" width="10.7109375" style="2" bestFit="1" customWidth="1"/>
    <col min="5382" max="5382" width="15.7109375" style="2" bestFit="1" customWidth="1"/>
    <col min="5383" max="5383" width="15" style="2" bestFit="1" customWidth="1"/>
    <col min="5384" max="5384" width="16.28515625" style="2" customWidth="1"/>
    <col min="5385" max="5385" width="10.42578125" style="2" bestFit="1" customWidth="1"/>
    <col min="5386" max="5386" width="14.5703125" style="2" bestFit="1" customWidth="1"/>
    <col min="5387" max="5387" width="14.7109375" style="2" bestFit="1" customWidth="1"/>
    <col min="5388" max="5388" width="10.42578125" style="2" customWidth="1"/>
    <col min="5389" max="5389" width="17.28515625" style="2" customWidth="1"/>
    <col min="5390" max="5390" width="20.7109375" style="2" bestFit="1" customWidth="1"/>
    <col min="5391" max="5391" width="18.85546875" style="2" customWidth="1"/>
    <col min="5392" max="5632" width="9.140625" style="2"/>
    <col min="5633" max="5633" width="11.5703125" style="2" customWidth="1"/>
    <col min="5634" max="5634" width="26" style="2" customWidth="1"/>
    <col min="5635" max="5635" width="20.85546875" style="2" customWidth="1"/>
    <col min="5636" max="5636" width="13.85546875" style="2" bestFit="1" customWidth="1"/>
    <col min="5637" max="5637" width="10.7109375" style="2" bestFit="1" customWidth="1"/>
    <col min="5638" max="5638" width="15.7109375" style="2" bestFit="1" customWidth="1"/>
    <col min="5639" max="5639" width="15" style="2" bestFit="1" customWidth="1"/>
    <col min="5640" max="5640" width="16.28515625" style="2" customWidth="1"/>
    <col min="5641" max="5641" width="10.42578125" style="2" bestFit="1" customWidth="1"/>
    <col min="5642" max="5642" width="14.5703125" style="2" bestFit="1" customWidth="1"/>
    <col min="5643" max="5643" width="14.7109375" style="2" bestFit="1" customWidth="1"/>
    <col min="5644" max="5644" width="10.42578125" style="2" customWidth="1"/>
    <col min="5645" max="5645" width="17.28515625" style="2" customWidth="1"/>
    <col min="5646" max="5646" width="20.7109375" style="2" bestFit="1" customWidth="1"/>
    <col min="5647" max="5647" width="18.85546875" style="2" customWidth="1"/>
    <col min="5648" max="5888" width="9.140625" style="2"/>
    <col min="5889" max="5889" width="11.5703125" style="2" customWidth="1"/>
    <col min="5890" max="5890" width="26" style="2" customWidth="1"/>
    <col min="5891" max="5891" width="20.85546875" style="2" customWidth="1"/>
    <col min="5892" max="5892" width="13.85546875" style="2" bestFit="1" customWidth="1"/>
    <col min="5893" max="5893" width="10.7109375" style="2" bestFit="1" customWidth="1"/>
    <col min="5894" max="5894" width="15.7109375" style="2" bestFit="1" customWidth="1"/>
    <col min="5895" max="5895" width="15" style="2" bestFit="1" customWidth="1"/>
    <col min="5896" max="5896" width="16.28515625" style="2" customWidth="1"/>
    <col min="5897" max="5897" width="10.42578125" style="2" bestFit="1" customWidth="1"/>
    <col min="5898" max="5898" width="14.5703125" style="2" bestFit="1" customWidth="1"/>
    <col min="5899" max="5899" width="14.7109375" style="2" bestFit="1" customWidth="1"/>
    <col min="5900" max="5900" width="10.42578125" style="2" customWidth="1"/>
    <col min="5901" max="5901" width="17.28515625" style="2" customWidth="1"/>
    <col min="5902" max="5902" width="20.7109375" style="2" bestFit="1" customWidth="1"/>
    <col min="5903" max="5903" width="18.85546875" style="2" customWidth="1"/>
    <col min="5904" max="6144" width="9.140625" style="2"/>
    <col min="6145" max="6145" width="11.5703125" style="2" customWidth="1"/>
    <col min="6146" max="6146" width="26" style="2" customWidth="1"/>
    <col min="6147" max="6147" width="20.85546875" style="2" customWidth="1"/>
    <col min="6148" max="6148" width="13.85546875" style="2" bestFit="1" customWidth="1"/>
    <col min="6149" max="6149" width="10.7109375" style="2" bestFit="1" customWidth="1"/>
    <col min="6150" max="6150" width="15.7109375" style="2" bestFit="1" customWidth="1"/>
    <col min="6151" max="6151" width="15" style="2" bestFit="1" customWidth="1"/>
    <col min="6152" max="6152" width="16.28515625" style="2" customWidth="1"/>
    <col min="6153" max="6153" width="10.42578125" style="2" bestFit="1" customWidth="1"/>
    <col min="6154" max="6154" width="14.5703125" style="2" bestFit="1" customWidth="1"/>
    <col min="6155" max="6155" width="14.7109375" style="2" bestFit="1" customWidth="1"/>
    <col min="6156" max="6156" width="10.42578125" style="2" customWidth="1"/>
    <col min="6157" max="6157" width="17.28515625" style="2" customWidth="1"/>
    <col min="6158" max="6158" width="20.7109375" style="2" bestFit="1" customWidth="1"/>
    <col min="6159" max="6159" width="18.85546875" style="2" customWidth="1"/>
    <col min="6160" max="6400" width="9.140625" style="2"/>
    <col min="6401" max="6401" width="11.5703125" style="2" customWidth="1"/>
    <col min="6402" max="6402" width="26" style="2" customWidth="1"/>
    <col min="6403" max="6403" width="20.85546875" style="2" customWidth="1"/>
    <col min="6404" max="6404" width="13.85546875" style="2" bestFit="1" customWidth="1"/>
    <col min="6405" max="6405" width="10.7109375" style="2" bestFit="1" customWidth="1"/>
    <col min="6406" max="6406" width="15.7109375" style="2" bestFit="1" customWidth="1"/>
    <col min="6407" max="6407" width="15" style="2" bestFit="1" customWidth="1"/>
    <col min="6408" max="6408" width="16.28515625" style="2" customWidth="1"/>
    <col min="6409" max="6409" width="10.42578125" style="2" bestFit="1" customWidth="1"/>
    <col min="6410" max="6410" width="14.5703125" style="2" bestFit="1" customWidth="1"/>
    <col min="6411" max="6411" width="14.7109375" style="2" bestFit="1" customWidth="1"/>
    <col min="6412" max="6412" width="10.42578125" style="2" customWidth="1"/>
    <col min="6413" max="6413" width="17.28515625" style="2" customWidth="1"/>
    <col min="6414" max="6414" width="20.7109375" style="2" bestFit="1" customWidth="1"/>
    <col min="6415" max="6415" width="18.85546875" style="2" customWidth="1"/>
    <col min="6416" max="6656" width="9.140625" style="2"/>
    <col min="6657" max="6657" width="11.5703125" style="2" customWidth="1"/>
    <col min="6658" max="6658" width="26" style="2" customWidth="1"/>
    <col min="6659" max="6659" width="20.85546875" style="2" customWidth="1"/>
    <col min="6660" max="6660" width="13.85546875" style="2" bestFit="1" customWidth="1"/>
    <col min="6661" max="6661" width="10.7109375" style="2" bestFit="1" customWidth="1"/>
    <col min="6662" max="6662" width="15.7109375" style="2" bestFit="1" customWidth="1"/>
    <col min="6663" max="6663" width="15" style="2" bestFit="1" customWidth="1"/>
    <col min="6664" max="6664" width="16.28515625" style="2" customWidth="1"/>
    <col min="6665" max="6665" width="10.42578125" style="2" bestFit="1" customWidth="1"/>
    <col min="6666" max="6666" width="14.5703125" style="2" bestFit="1" customWidth="1"/>
    <col min="6667" max="6667" width="14.7109375" style="2" bestFit="1" customWidth="1"/>
    <col min="6668" max="6668" width="10.42578125" style="2" customWidth="1"/>
    <col min="6669" max="6669" width="17.28515625" style="2" customWidth="1"/>
    <col min="6670" max="6670" width="20.7109375" style="2" bestFit="1" customWidth="1"/>
    <col min="6671" max="6671" width="18.85546875" style="2" customWidth="1"/>
    <col min="6672" max="6912" width="9.140625" style="2"/>
    <col min="6913" max="6913" width="11.5703125" style="2" customWidth="1"/>
    <col min="6914" max="6914" width="26" style="2" customWidth="1"/>
    <col min="6915" max="6915" width="20.85546875" style="2" customWidth="1"/>
    <col min="6916" max="6916" width="13.85546875" style="2" bestFit="1" customWidth="1"/>
    <col min="6917" max="6917" width="10.7109375" style="2" bestFit="1" customWidth="1"/>
    <col min="6918" max="6918" width="15.7109375" style="2" bestFit="1" customWidth="1"/>
    <col min="6919" max="6919" width="15" style="2" bestFit="1" customWidth="1"/>
    <col min="6920" max="6920" width="16.28515625" style="2" customWidth="1"/>
    <col min="6921" max="6921" width="10.42578125" style="2" bestFit="1" customWidth="1"/>
    <col min="6922" max="6922" width="14.5703125" style="2" bestFit="1" customWidth="1"/>
    <col min="6923" max="6923" width="14.7109375" style="2" bestFit="1" customWidth="1"/>
    <col min="6924" max="6924" width="10.42578125" style="2" customWidth="1"/>
    <col min="6925" max="6925" width="17.28515625" style="2" customWidth="1"/>
    <col min="6926" max="6926" width="20.7109375" style="2" bestFit="1" customWidth="1"/>
    <col min="6927" max="6927" width="18.85546875" style="2" customWidth="1"/>
    <col min="6928" max="7168" width="9.140625" style="2"/>
    <col min="7169" max="7169" width="11.5703125" style="2" customWidth="1"/>
    <col min="7170" max="7170" width="26" style="2" customWidth="1"/>
    <col min="7171" max="7171" width="20.85546875" style="2" customWidth="1"/>
    <col min="7172" max="7172" width="13.85546875" style="2" bestFit="1" customWidth="1"/>
    <col min="7173" max="7173" width="10.7109375" style="2" bestFit="1" customWidth="1"/>
    <col min="7174" max="7174" width="15.7109375" style="2" bestFit="1" customWidth="1"/>
    <col min="7175" max="7175" width="15" style="2" bestFit="1" customWidth="1"/>
    <col min="7176" max="7176" width="16.28515625" style="2" customWidth="1"/>
    <col min="7177" max="7177" width="10.42578125" style="2" bestFit="1" customWidth="1"/>
    <col min="7178" max="7178" width="14.5703125" style="2" bestFit="1" customWidth="1"/>
    <col min="7179" max="7179" width="14.7109375" style="2" bestFit="1" customWidth="1"/>
    <col min="7180" max="7180" width="10.42578125" style="2" customWidth="1"/>
    <col min="7181" max="7181" width="17.28515625" style="2" customWidth="1"/>
    <col min="7182" max="7182" width="20.7109375" style="2" bestFit="1" customWidth="1"/>
    <col min="7183" max="7183" width="18.85546875" style="2" customWidth="1"/>
    <col min="7184" max="7424" width="9.140625" style="2"/>
    <col min="7425" max="7425" width="11.5703125" style="2" customWidth="1"/>
    <col min="7426" max="7426" width="26" style="2" customWidth="1"/>
    <col min="7427" max="7427" width="20.85546875" style="2" customWidth="1"/>
    <col min="7428" max="7428" width="13.85546875" style="2" bestFit="1" customWidth="1"/>
    <col min="7429" max="7429" width="10.7109375" style="2" bestFit="1" customWidth="1"/>
    <col min="7430" max="7430" width="15.7109375" style="2" bestFit="1" customWidth="1"/>
    <col min="7431" max="7431" width="15" style="2" bestFit="1" customWidth="1"/>
    <col min="7432" max="7432" width="16.28515625" style="2" customWidth="1"/>
    <col min="7433" max="7433" width="10.42578125" style="2" bestFit="1" customWidth="1"/>
    <col min="7434" max="7434" width="14.5703125" style="2" bestFit="1" customWidth="1"/>
    <col min="7435" max="7435" width="14.7109375" style="2" bestFit="1" customWidth="1"/>
    <col min="7436" max="7436" width="10.42578125" style="2" customWidth="1"/>
    <col min="7437" max="7437" width="17.28515625" style="2" customWidth="1"/>
    <col min="7438" max="7438" width="20.7109375" style="2" bestFit="1" customWidth="1"/>
    <col min="7439" max="7439" width="18.85546875" style="2" customWidth="1"/>
    <col min="7440" max="7680" width="9.140625" style="2"/>
    <col min="7681" max="7681" width="11.5703125" style="2" customWidth="1"/>
    <col min="7682" max="7682" width="26" style="2" customWidth="1"/>
    <col min="7683" max="7683" width="20.85546875" style="2" customWidth="1"/>
    <col min="7684" max="7684" width="13.85546875" style="2" bestFit="1" customWidth="1"/>
    <col min="7685" max="7685" width="10.7109375" style="2" bestFit="1" customWidth="1"/>
    <col min="7686" max="7686" width="15.7109375" style="2" bestFit="1" customWidth="1"/>
    <col min="7687" max="7687" width="15" style="2" bestFit="1" customWidth="1"/>
    <col min="7688" max="7688" width="16.28515625" style="2" customWidth="1"/>
    <col min="7689" max="7689" width="10.42578125" style="2" bestFit="1" customWidth="1"/>
    <col min="7690" max="7690" width="14.5703125" style="2" bestFit="1" customWidth="1"/>
    <col min="7691" max="7691" width="14.7109375" style="2" bestFit="1" customWidth="1"/>
    <col min="7692" max="7692" width="10.42578125" style="2" customWidth="1"/>
    <col min="7693" max="7693" width="17.28515625" style="2" customWidth="1"/>
    <col min="7694" max="7694" width="20.7109375" style="2" bestFit="1" customWidth="1"/>
    <col min="7695" max="7695" width="18.85546875" style="2" customWidth="1"/>
    <col min="7696" max="7936" width="9.140625" style="2"/>
    <col min="7937" max="7937" width="11.5703125" style="2" customWidth="1"/>
    <col min="7938" max="7938" width="26" style="2" customWidth="1"/>
    <col min="7939" max="7939" width="20.85546875" style="2" customWidth="1"/>
    <col min="7940" max="7940" width="13.85546875" style="2" bestFit="1" customWidth="1"/>
    <col min="7941" max="7941" width="10.7109375" style="2" bestFit="1" customWidth="1"/>
    <col min="7942" max="7942" width="15.7109375" style="2" bestFit="1" customWidth="1"/>
    <col min="7943" max="7943" width="15" style="2" bestFit="1" customWidth="1"/>
    <col min="7944" max="7944" width="16.28515625" style="2" customWidth="1"/>
    <col min="7945" max="7945" width="10.42578125" style="2" bestFit="1" customWidth="1"/>
    <col min="7946" max="7946" width="14.5703125" style="2" bestFit="1" customWidth="1"/>
    <col min="7947" max="7947" width="14.7109375" style="2" bestFit="1" customWidth="1"/>
    <col min="7948" max="7948" width="10.42578125" style="2" customWidth="1"/>
    <col min="7949" max="7949" width="17.28515625" style="2" customWidth="1"/>
    <col min="7950" max="7950" width="20.7109375" style="2" bestFit="1" customWidth="1"/>
    <col min="7951" max="7951" width="18.85546875" style="2" customWidth="1"/>
    <col min="7952" max="8192" width="9.140625" style="2"/>
    <col min="8193" max="8193" width="11.5703125" style="2" customWidth="1"/>
    <col min="8194" max="8194" width="26" style="2" customWidth="1"/>
    <col min="8195" max="8195" width="20.85546875" style="2" customWidth="1"/>
    <col min="8196" max="8196" width="13.85546875" style="2" bestFit="1" customWidth="1"/>
    <col min="8197" max="8197" width="10.7109375" style="2" bestFit="1" customWidth="1"/>
    <col min="8198" max="8198" width="15.7109375" style="2" bestFit="1" customWidth="1"/>
    <col min="8199" max="8199" width="15" style="2" bestFit="1" customWidth="1"/>
    <col min="8200" max="8200" width="16.28515625" style="2" customWidth="1"/>
    <col min="8201" max="8201" width="10.42578125" style="2" bestFit="1" customWidth="1"/>
    <col min="8202" max="8202" width="14.5703125" style="2" bestFit="1" customWidth="1"/>
    <col min="8203" max="8203" width="14.7109375" style="2" bestFit="1" customWidth="1"/>
    <col min="8204" max="8204" width="10.42578125" style="2" customWidth="1"/>
    <col min="8205" max="8205" width="17.28515625" style="2" customWidth="1"/>
    <col min="8206" max="8206" width="20.7109375" style="2" bestFit="1" customWidth="1"/>
    <col min="8207" max="8207" width="18.85546875" style="2" customWidth="1"/>
    <col min="8208" max="8448" width="9.140625" style="2"/>
    <col min="8449" max="8449" width="11.5703125" style="2" customWidth="1"/>
    <col min="8450" max="8450" width="26" style="2" customWidth="1"/>
    <col min="8451" max="8451" width="20.85546875" style="2" customWidth="1"/>
    <col min="8452" max="8452" width="13.85546875" style="2" bestFit="1" customWidth="1"/>
    <col min="8453" max="8453" width="10.7109375" style="2" bestFit="1" customWidth="1"/>
    <col min="8454" max="8454" width="15.7109375" style="2" bestFit="1" customWidth="1"/>
    <col min="8455" max="8455" width="15" style="2" bestFit="1" customWidth="1"/>
    <col min="8456" max="8456" width="16.28515625" style="2" customWidth="1"/>
    <col min="8457" max="8457" width="10.42578125" style="2" bestFit="1" customWidth="1"/>
    <col min="8458" max="8458" width="14.5703125" style="2" bestFit="1" customWidth="1"/>
    <col min="8459" max="8459" width="14.7109375" style="2" bestFit="1" customWidth="1"/>
    <col min="8460" max="8460" width="10.42578125" style="2" customWidth="1"/>
    <col min="8461" max="8461" width="17.28515625" style="2" customWidth="1"/>
    <col min="8462" max="8462" width="20.7109375" style="2" bestFit="1" customWidth="1"/>
    <col min="8463" max="8463" width="18.85546875" style="2" customWidth="1"/>
    <col min="8464" max="8704" width="9.140625" style="2"/>
    <col min="8705" max="8705" width="11.5703125" style="2" customWidth="1"/>
    <col min="8706" max="8706" width="26" style="2" customWidth="1"/>
    <col min="8707" max="8707" width="20.85546875" style="2" customWidth="1"/>
    <col min="8708" max="8708" width="13.85546875" style="2" bestFit="1" customWidth="1"/>
    <col min="8709" max="8709" width="10.7109375" style="2" bestFit="1" customWidth="1"/>
    <col min="8710" max="8710" width="15.7109375" style="2" bestFit="1" customWidth="1"/>
    <col min="8711" max="8711" width="15" style="2" bestFit="1" customWidth="1"/>
    <col min="8712" max="8712" width="16.28515625" style="2" customWidth="1"/>
    <col min="8713" max="8713" width="10.42578125" style="2" bestFit="1" customWidth="1"/>
    <col min="8714" max="8714" width="14.5703125" style="2" bestFit="1" customWidth="1"/>
    <col min="8715" max="8715" width="14.7109375" style="2" bestFit="1" customWidth="1"/>
    <col min="8716" max="8716" width="10.42578125" style="2" customWidth="1"/>
    <col min="8717" max="8717" width="17.28515625" style="2" customWidth="1"/>
    <col min="8718" max="8718" width="20.7109375" style="2" bestFit="1" customWidth="1"/>
    <col min="8719" max="8719" width="18.85546875" style="2" customWidth="1"/>
    <col min="8720" max="8960" width="9.140625" style="2"/>
    <col min="8961" max="8961" width="11.5703125" style="2" customWidth="1"/>
    <col min="8962" max="8962" width="26" style="2" customWidth="1"/>
    <col min="8963" max="8963" width="20.85546875" style="2" customWidth="1"/>
    <col min="8964" max="8964" width="13.85546875" style="2" bestFit="1" customWidth="1"/>
    <col min="8965" max="8965" width="10.7109375" style="2" bestFit="1" customWidth="1"/>
    <col min="8966" max="8966" width="15.7109375" style="2" bestFit="1" customWidth="1"/>
    <col min="8967" max="8967" width="15" style="2" bestFit="1" customWidth="1"/>
    <col min="8968" max="8968" width="16.28515625" style="2" customWidth="1"/>
    <col min="8969" max="8969" width="10.42578125" style="2" bestFit="1" customWidth="1"/>
    <col min="8970" max="8970" width="14.5703125" style="2" bestFit="1" customWidth="1"/>
    <col min="8971" max="8971" width="14.7109375" style="2" bestFit="1" customWidth="1"/>
    <col min="8972" max="8972" width="10.42578125" style="2" customWidth="1"/>
    <col min="8973" max="8973" width="17.28515625" style="2" customWidth="1"/>
    <col min="8974" max="8974" width="20.7109375" style="2" bestFit="1" customWidth="1"/>
    <col min="8975" max="8975" width="18.85546875" style="2" customWidth="1"/>
    <col min="8976" max="9216" width="9.140625" style="2"/>
    <col min="9217" max="9217" width="11.5703125" style="2" customWidth="1"/>
    <col min="9218" max="9218" width="26" style="2" customWidth="1"/>
    <col min="9219" max="9219" width="20.85546875" style="2" customWidth="1"/>
    <col min="9220" max="9220" width="13.85546875" style="2" bestFit="1" customWidth="1"/>
    <col min="9221" max="9221" width="10.7109375" style="2" bestFit="1" customWidth="1"/>
    <col min="9222" max="9222" width="15.7109375" style="2" bestFit="1" customWidth="1"/>
    <col min="9223" max="9223" width="15" style="2" bestFit="1" customWidth="1"/>
    <col min="9224" max="9224" width="16.28515625" style="2" customWidth="1"/>
    <col min="9225" max="9225" width="10.42578125" style="2" bestFit="1" customWidth="1"/>
    <col min="9226" max="9226" width="14.5703125" style="2" bestFit="1" customWidth="1"/>
    <col min="9227" max="9227" width="14.7109375" style="2" bestFit="1" customWidth="1"/>
    <col min="9228" max="9228" width="10.42578125" style="2" customWidth="1"/>
    <col min="9229" max="9229" width="17.28515625" style="2" customWidth="1"/>
    <col min="9230" max="9230" width="20.7109375" style="2" bestFit="1" customWidth="1"/>
    <col min="9231" max="9231" width="18.85546875" style="2" customWidth="1"/>
    <col min="9232" max="9472" width="9.140625" style="2"/>
    <col min="9473" max="9473" width="11.5703125" style="2" customWidth="1"/>
    <col min="9474" max="9474" width="26" style="2" customWidth="1"/>
    <col min="9475" max="9475" width="20.85546875" style="2" customWidth="1"/>
    <col min="9476" max="9476" width="13.85546875" style="2" bestFit="1" customWidth="1"/>
    <col min="9477" max="9477" width="10.7109375" style="2" bestFit="1" customWidth="1"/>
    <col min="9478" max="9478" width="15.7109375" style="2" bestFit="1" customWidth="1"/>
    <col min="9479" max="9479" width="15" style="2" bestFit="1" customWidth="1"/>
    <col min="9480" max="9480" width="16.28515625" style="2" customWidth="1"/>
    <col min="9481" max="9481" width="10.42578125" style="2" bestFit="1" customWidth="1"/>
    <col min="9482" max="9482" width="14.5703125" style="2" bestFit="1" customWidth="1"/>
    <col min="9483" max="9483" width="14.7109375" style="2" bestFit="1" customWidth="1"/>
    <col min="9484" max="9484" width="10.42578125" style="2" customWidth="1"/>
    <col min="9485" max="9485" width="17.28515625" style="2" customWidth="1"/>
    <col min="9486" max="9486" width="20.7109375" style="2" bestFit="1" customWidth="1"/>
    <col min="9487" max="9487" width="18.85546875" style="2" customWidth="1"/>
    <col min="9488" max="9728" width="9.140625" style="2"/>
    <col min="9729" max="9729" width="11.5703125" style="2" customWidth="1"/>
    <col min="9730" max="9730" width="26" style="2" customWidth="1"/>
    <col min="9731" max="9731" width="20.85546875" style="2" customWidth="1"/>
    <col min="9732" max="9732" width="13.85546875" style="2" bestFit="1" customWidth="1"/>
    <col min="9733" max="9733" width="10.7109375" style="2" bestFit="1" customWidth="1"/>
    <col min="9734" max="9734" width="15.7109375" style="2" bestFit="1" customWidth="1"/>
    <col min="9735" max="9735" width="15" style="2" bestFit="1" customWidth="1"/>
    <col min="9736" max="9736" width="16.28515625" style="2" customWidth="1"/>
    <col min="9737" max="9737" width="10.42578125" style="2" bestFit="1" customWidth="1"/>
    <col min="9738" max="9738" width="14.5703125" style="2" bestFit="1" customWidth="1"/>
    <col min="9739" max="9739" width="14.7109375" style="2" bestFit="1" customWidth="1"/>
    <col min="9740" max="9740" width="10.42578125" style="2" customWidth="1"/>
    <col min="9741" max="9741" width="17.28515625" style="2" customWidth="1"/>
    <col min="9742" max="9742" width="20.7109375" style="2" bestFit="1" customWidth="1"/>
    <col min="9743" max="9743" width="18.85546875" style="2" customWidth="1"/>
    <col min="9744" max="9984" width="9.140625" style="2"/>
    <col min="9985" max="9985" width="11.5703125" style="2" customWidth="1"/>
    <col min="9986" max="9986" width="26" style="2" customWidth="1"/>
    <col min="9987" max="9987" width="20.85546875" style="2" customWidth="1"/>
    <col min="9988" max="9988" width="13.85546875" style="2" bestFit="1" customWidth="1"/>
    <col min="9989" max="9989" width="10.7109375" style="2" bestFit="1" customWidth="1"/>
    <col min="9990" max="9990" width="15.7109375" style="2" bestFit="1" customWidth="1"/>
    <col min="9991" max="9991" width="15" style="2" bestFit="1" customWidth="1"/>
    <col min="9992" max="9992" width="16.28515625" style="2" customWidth="1"/>
    <col min="9993" max="9993" width="10.42578125" style="2" bestFit="1" customWidth="1"/>
    <col min="9994" max="9994" width="14.5703125" style="2" bestFit="1" customWidth="1"/>
    <col min="9995" max="9995" width="14.7109375" style="2" bestFit="1" customWidth="1"/>
    <col min="9996" max="9996" width="10.42578125" style="2" customWidth="1"/>
    <col min="9997" max="9997" width="17.28515625" style="2" customWidth="1"/>
    <col min="9998" max="9998" width="20.7109375" style="2" bestFit="1" customWidth="1"/>
    <col min="9999" max="9999" width="18.85546875" style="2" customWidth="1"/>
    <col min="10000" max="10240" width="9.140625" style="2"/>
    <col min="10241" max="10241" width="11.5703125" style="2" customWidth="1"/>
    <col min="10242" max="10242" width="26" style="2" customWidth="1"/>
    <col min="10243" max="10243" width="20.85546875" style="2" customWidth="1"/>
    <col min="10244" max="10244" width="13.85546875" style="2" bestFit="1" customWidth="1"/>
    <col min="10245" max="10245" width="10.7109375" style="2" bestFit="1" customWidth="1"/>
    <col min="10246" max="10246" width="15.7109375" style="2" bestFit="1" customWidth="1"/>
    <col min="10247" max="10247" width="15" style="2" bestFit="1" customWidth="1"/>
    <col min="10248" max="10248" width="16.28515625" style="2" customWidth="1"/>
    <col min="10249" max="10249" width="10.42578125" style="2" bestFit="1" customWidth="1"/>
    <col min="10250" max="10250" width="14.5703125" style="2" bestFit="1" customWidth="1"/>
    <col min="10251" max="10251" width="14.7109375" style="2" bestFit="1" customWidth="1"/>
    <col min="10252" max="10252" width="10.42578125" style="2" customWidth="1"/>
    <col min="10253" max="10253" width="17.28515625" style="2" customWidth="1"/>
    <col min="10254" max="10254" width="20.7109375" style="2" bestFit="1" customWidth="1"/>
    <col min="10255" max="10255" width="18.85546875" style="2" customWidth="1"/>
    <col min="10256" max="10496" width="9.140625" style="2"/>
    <col min="10497" max="10497" width="11.5703125" style="2" customWidth="1"/>
    <col min="10498" max="10498" width="26" style="2" customWidth="1"/>
    <col min="10499" max="10499" width="20.85546875" style="2" customWidth="1"/>
    <col min="10500" max="10500" width="13.85546875" style="2" bestFit="1" customWidth="1"/>
    <col min="10501" max="10501" width="10.7109375" style="2" bestFit="1" customWidth="1"/>
    <col min="10502" max="10502" width="15.7109375" style="2" bestFit="1" customWidth="1"/>
    <col min="10503" max="10503" width="15" style="2" bestFit="1" customWidth="1"/>
    <col min="10504" max="10504" width="16.28515625" style="2" customWidth="1"/>
    <col min="10505" max="10505" width="10.42578125" style="2" bestFit="1" customWidth="1"/>
    <col min="10506" max="10506" width="14.5703125" style="2" bestFit="1" customWidth="1"/>
    <col min="10507" max="10507" width="14.7109375" style="2" bestFit="1" customWidth="1"/>
    <col min="10508" max="10508" width="10.42578125" style="2" customWidth="1"/>
    <col min="10509" max="10509" width="17.28515625" style="2" customWidth="1"/>
    <col min="10510" max="10510" width="20.7109375" style="2" bestFit="1" customWidth="1"/>
    <col min="10511" max="10511" width="18.85546875" style="2" customWidth="1"/>
    <col min="10512" max="10752" width="9.140625" style="2"/>
    <col min="10753" max="10753" width="11.5703125" style="2" customWidth="1"/>
    <col min="10754" max="10754" width="26" style="2" customWidth="1"/>
    <col min="10755" max="10755" width="20.85546875" style="2" customWidth="1"/>
    <col min="10756" max="10756" width="13.85546875" style="2" bestFit="1" customWidth="1"/>
    <col min="10757" max="10757" width="10.7109375" style="2" bestFit="1" customWidth="1"/>
    <col min="10758" max="10758" width="15.7109375" style="2" bestFit="1" customWidth="1"/>
    <col min="10759" max="10759" width="15" style="2" bestFit="1" customWidth="1"/>
    <col min="10760" max="10760" width="16.28515625" style="2" customWidth="1"/>
    <col min="10761" max="10761" width="10.42578125" style="2" bestFit="1" customWidth="1"/>
    <col min="10762" max="10762" width="14.5703125" style="2" bestFit="1" customWidth="1"/>
    <col min="10763" max="10763" width="14.7109375" style="2" bestFit="1" customWidth="1"/>
    <col min="10764" max="10764" width="10.42578125" style="2" customWidth="1"/>
    <col min="10765" max="10765" width="17.28515625" style="2" customWidth="1"/>
    <col min="10766" max="10766" width="20.7109375" style="2" bestFit="1" customWidth="1"/>
    <col min="10767" max="10767" width="18.85546875" style="2" customWidth="1"/>
    <col min="10768" max="11008" width="9.140625" style="2"/>
    <col min="11009" max="11009" width="11.5703125" style="2" customWidth="1"/>
    <col min="11010" max="11010" width="26" style="2" customWidth="1"/>
    <col min="11011" max="11011" width="20.85546875" style="2" customWidth="1"/>
    <col min="11012" max="11012" width="13.85546875" style="2" bestFit="1" customWidth="1"/>
    <col min="11013" max="11013" width="10.7109375" style="2" bestFit="1" customWidth="1"/>
    <col min="11014" max="11014" width="15.7109375" style="2" bestFit="1" customWidth="1"/>
    <col min="11015" max="11015" width="15" style="2" bestFit="1" customWidth="1"/>
    <col min="11016" max="11016" width="16.28515625" style="2" customWidth="1"/>
    <col min="11017" max="11017" width="10.42578125" style="2" bestFit="1" customWidth="1"/>
    <col min="11018" max="11018" width="14.5703125" style="2" bestFit="1" customWidth="1"/>
    <col min="11019" max="11019" width="14.7109375" style="2" bestFit="1" customWidth="1"/>
    <col min="11020" max="11020" width="10.42578125" style="2" customWidth="1"/>
    <col min="11021" max="11021" width="17.28515625" style="2" customWidth="1"/>
    <col min="11022" max="11022" width="20.7109375" style="2" bestFit="1" customWidth="1"/>
    <col min="11023" max="11023" width="18.85546875" style="2" customWidth="1"/>
    <col min="11024" max="11264" width="9.140625" style="2"/>
    <col min="11265" max="11265" width="11.5703125" style="2" customWidth="1"/>
    <col min="11266" max="11266" width="26" style="2" customWidth="1"/>
    <col min="11267" max="11267" width="20.85546875" style="2" customWidth="1"/>
    <col min="11268" max="11268" width="13.85546875" style="2" bestFit="1" customWidth="1"/>
    <col min="11269" max="11269" width="10.7109375" style="2" bestFit="1" customWidth="1"/>
    <col min="11270" max="11270" width="15.7109375" style="2" bestFit="1" customWidth="1"/>
    <col min="11271" max="11271" width="15" style="2" bestFit="1" customWidth="1"/>
    <col min="11272" max="11272" width="16.28515625" style="2" customWidth="1"/>
    <col min="11273" max="11273" width="10.42578125" style="2" bestFit="1" customWidth="1"/>
    <col min="11274" max="11274" width="14.5703125" style="2" bestFit="1" customWidth="1"/>
    <col min="11275" max="11275" width="14.7109375" style="2" bestFit="1" customWidth="1"/>
    <col min="11276" max="11276" width="10.42578125" style="2" customWidth="1"/>
    <col min="11277" max="11277" width="17.28515625" style="2" customWidth="1"/>
    <col min="11278" max="11278" width="20.7109375" style="2" bestFit="1" customWidth="1"/>
    <col min="11279" max="11279" width="18.85546875" style="2" customWidth="1"/>
    <col min="11280" max="11520" width="9.140625" style="2"/>
    <col min="11521" max="11521" width="11.5703125" style="2" customWidth="1"/>
    <col min="11522" max="11522" width="26" style="2" customWidth="1"/>
    <col min="11523" max="11523" width="20.85546875" style="2" customWidth="1"/>
    <col min="11524" max="11524" width="13.85546875" style="2" bestFit="1" customWidth="1"/>
    <col min="11525" max="11525" width="10.7109375" style="2" bestFit="1" customWidth="1"/>
    <col min="11526" max="11526" width="15.7109375" style="2" bestFit="1" customWidth="1"/>
    <col min="11527" max="11527" width="15" style="2" bestFit="1" customWidth="1"/>
    <col min="11528" max="11528" width="16.28515625" style="2" customWidth="1"/>
    <col min="11529" max="11529" width="10.42578125" style="2" bestFit="1" customWidth="1"/>
    <col min="11530" max="11530" width="14.5703125" style="2" bestFit="1" customWidth="1"/>
    <col min="11531" max="11531" width="14.7109375" style="2" bestFit="1" customWidth="1"/>
    <col min="11532" max="11532" width="10.42578125" style="2" customWidth="1"/>
    <col min="11533" max="11533" width="17.28515625" style="2" customWidth="1"/>
    <col min="11534" max="11534" width="20.7109375" style="2" bestFit="1" customWidth="1"/>
    <col min="11535" max="11535" width="18.85546875" style="2" customWidth="1"/>
    <col min="11536" max="11776" width="9.140625" style="2"/>
    <col min="11777" max="11777" width="11.5703125" style="2" customWidth="1"/>
    <col min="11778" max="11778" width="26" style="2" customWidth="1"/>
    <col min="11779" max="11779" width="20.85546875" style="2" customWidth="1"/>
    <col min="11780" max="11780" width="13.85546875" style="2" bestFit="1" customWidth="1"/>
    <col min="11781" max="11781" width="10.7109375" style="2" bestFit="1" customWidth="1"/>
    <col min="11782" max="11782" width="15.7109375" style="2" bestFit="1" customWidth="1"/>
    <col min="11783" max="11783" width="15" style="2" bestFit="1" customWidth="1"/>
    <col min="11784" max="11784" width="16.28515625" style="2" customWidth="1"/>
    <col min="11785" max="11785" width="10.42578125" style="2" bestFit="1" customWidth="1"/>
    <col min="11786" max="11786" width="14.5703125" style="2" bestFit="1" customWidth="1"/>
    <col min="11787" max="11787" width="14.7109375" style="2" bestFit="1" customWidth="1"/>
    <col min="11788" max="11788" width="10.42578125" style="2" customWidth="1"/>
    <col min="11789" max="11789" width="17.28515625" style="2" customWidth="1"/>
    <col min="11790" max="11790" width="20.7109375" style="2" bestFit="1" customWidth="1"/>
    <col min="11791" max="11791" width="18.85546875" style="2" customWidth="1"/>
    <col min="11792" max="12032" width="9.140625" style="2"/>
    <col min="12033" max="12033" width="11.5703125" style="2" customWidth="1"/>
    <col min="12034" max="12034" width="26" style="2" customWidth="1"/>
    <col min="12035" max="12035" width="20.85546875" style="2" customWidth="1"/>
    <col min="12036" max="12036" width="13.85546875" style="2" bestFit="1" customWidth="1"/>
    <col min="12037" max="12037" width="10.7109375" style="2" bestFit="1" customWidth="1"/>
    <col min="12038" max="12038" width="15.7109375" style="2" bestFit="1" customWidth="1"/>
    <col min="12039" max="12039" width="15" style="2" bestFit="1" customWidth="1"/>
    <col min="12040" max="12040" width="16.28515625" style="2" customWidth="1"/>
    <col min="12041" max="12041" width="10.42578125" style="2" bestFit="1" customWidth="1"/>
    <col min="12042" max="12042" width="14.5703125" style="2" bestFit="1" customWidth="1"/>
    <col min="12043" max="12043" width="14.7109375" style="2" bestFit="1" customWidth="1"/>
    <col min="12044" max="12044" width="10.42578125" style="2" customWidth="1"/>
    <col min="12045" max="12045" width="17.28515625" style="2" customWidth="1"/>
    <col min="12046" max="12046" width="20.7109375" style="2" bestFit="1" customWidth="1"/>
    <col min="12047" max="12047" width="18.85546875" style="2" customWidth="1"/>
    <col min="12048" max="12288" width="9.140625" style="2"/>
    <col min="12289" max="12289" width="11.5703125" style="2" customWidth="1"/>
    <col min="12290" max="12290" width="26" style="2" customWidth="1"/>
    <col min="12291" max="12291" width="20.85546875" style="2" customWidth="1"/>
    <col min="12292" max="12292" width="13.85546875" style="2" bestFit="1" customWidth="1"/>
    <col min="12293" max="12293" width="10.7109375" style="2" bestFit="1" customWidth="1"/>
    <col min="12294" max="12294" width="15.7109375" style="2" bestFit="1" customWidth="1"/>
    <col min="12295" max="12295" width="15" style="2" bestFit="1" customWidth="1"/>
    <col min="12296" max="12296" width="16.28515625" style="2" customWidth="1"/>
    <col min="12297" max="12297" width="10.42578125" style="2" bestFit="1" customWidth="1"/>
    <col min="12298" max="12298" width="14.5703125" style="2" bestFit="1" customWidth="1"/>
    <col min="12299" max="12299" width="14.7109375" style="2" bestFit="1" customWidth="1"/>
    <col min="12300" max="12300" width="10.42578125" style="2" customWidth="1"/>
    <col min="12301" max="12301" width="17.28515625" style="2" customWidth="1"/>
    <col min="12302" max="12302" width="20.7109375" style="2" bestFit="1" customWidth="1"/>
    <col min="12303" max="12303" width="18.85546875" style="2" customWidth="1"/>
    <col min="12304" max="12544" width="9.140625" style="2"/>
    <col min="12545" max="12545" width="11.5703125" style="2" customWidth="1"/>
    <col min="12546" max="12546" width="26" style="2" customWidth="1"/>
    <col min="12547" max="12547" width="20.85546875" style="2" customWidth="1"/>
    <col min="12548" max="12548" width="13.85546875" style="2" bestFit="1" customWidth="1"/>
    <col min="12549" max="12549" width="10.7109375" style="2" bestFit="1" customWidth="1"/>
    <col min="12550" max="12550" width="15.7109375" style="2" bestFit="1" customWidth="1"/>
    <col min="12551" max="12551" width="15" style="2" bestFit="1" customWidth="1"/>
    <col min="12552" max="12552" width="16.28515625" style="2" customWidth="1"/>
    <col min="12553" max="12553" width="10.42578125" style="2" bestFit="1" customWidth="1"/>
    <col min="12554" max="12554" width="14.5703125" style="2" bestFit="1" customWidth="1"/>
    <col min="12555" max="12555" width="14.7109375" style="2" bestFit="1" customWidth="1"/>
    <col min="12556" max="12556" width="10.42578125" style="2" customWidth="1"/>
    <col min="12557" max="12557" width="17.28515625" style="2" customWidth="1"/>
    <col min="12558" max="12558" width="20.7109375" style="2" bestFit="1" customWidth="1"/>
    <col min="12559" max="12559" width="18.85546875" style="2" customWidth="1"/>
    <col min="12560" max="12800" width="9.140625" style="2"/>
    <col min="12801" max="12801" width="11.5703125" style="2" customWidth="1"/>
    <col min="12802" max="12802" width="26" style="2" customWidth="1"/>
    <col min="12803" max="12803" width="20.85546875" style="2" customWidth="1"/>
    <col min="12804" max="12804" width="13.85546875" style="2" bestFit="1" customWidth="1"/>
    <col min="12805" max="12805" width="10.7109375" style="2" bestFit="1" customWidth="1"/>
    <col min="12806" max="12806" width="15.7109375" style="2" bestFit="1" customWidth="1"/>
    <col min="12807" max="12807" width="15" style="2" bestFit="1" customWidth="1"/>
    <col min="12808" max="12808" width="16.28515625" style="2" customWidth="1"/>
    <col min="12809" max="12809" width="10.42578125" style="2" bestFit="1" customWidth="1"/>
    <col min="12810" max="12810" width="14.5703125" style="2" bestFit="1" customWidth="1"/>
    <col min="12811" max="12811" width="14.7109375" style="2" bestFit="1" customWidth="1"/>
    <col min="12812" max="12812" width="10.42578125" style="2" customWidth="1"/>
    <col min="12813" max="12813" width="17.28515625" style="2" customWidth="1"/>
    <col min="12814" max="12814" width="20.7109375" style="2" bestFit="1" customWidth="1"/>
    <col min="12815" max="12815" width="18.85546875" style="2" customWidth="1"/>
    <col min="12816" max="13056" width="9.140625" style="2"/>
    <col min="13057" max="13057" width="11.5703125" style="2" customWidth="1"/>
    <col min="13058" max="13058" width="26" style="2" customWidth="1"/>
    <col min="13059" max="13059" width="20.85546875" style="2" customWidth="1"/>
    <col min="13060" max="13060" width="13.85546875" style="2" bestFit="1" customWidth="1"/>
    <col min="13061" max="13061" width="10.7109375" style="2" bestFit="1" customWidth="1"/>
    <col min="13062" max="13062" width="15.7109375" style="2" bestFit="1" customWidth="1"/>
    <col min="13063" max="13063" width="15" style="2" bestFit="1" customWidth="1"/>
    <col min="13064" max="13064" width="16.28515625" style="2" customWidth="1"/>
    <col min="13065" max="13065" width="10.42578125" style="2" bestFit="1" customWidth="1"/>
    <col min="13066" max="13066" width="14.5703125" style="2" bestFit="1" customWidth="1"/>
    <col min="13067" max="13067" width="14.7109375" style="2" bestFit="1" customWidth="1"/>
    <col min="13068" max="13068" width="10.42578125" style="2" customWidth="1"/>
    <col min="13069" max="13069" width="17.28515625" style="2" customWidth="1"/>
    <col min="13070" max="13070" width="20.7109375" style="2" bestFit="1" customWidth="1"/>
    <col min="13071" max="13071" width="18.85546875" style="2" customWidth="1"/>
    <col min="13072" max="13312" width="9.140625" style="2"/>
    <col min="13313" max="13313" width="11.5703125" style="2" customWidth="1"/>
    <col min="13314" max="13314" width="26" style="2" customWidth="1"/>
    <col min="13315" max="13315" width="20.85546875" style="2" customWidth="1"/>
    <col min="13316" max="13316" width="13.85546875" style="2" bestFit="1" customWidth="1"/>
    <col min="13317" max="13317" width="10.7109375" style="2" bestFit="1" customWidth="1"/>
    <col min="13318" max="13318" width="15.7109375" style="2" bestFit="1" customWidth="1"/>
    <col min="13319" max="13319" width="15" style="2" bestFit="1" customWidth="1"/>
    <col min="13320" max="13320" width="16.28515625" style="2" customWidth="1"/>
    <col min="13321" max="13321" width="10.42578125" style="2" bestFit="1" customWidth="1"/>
    <col min="13322" max="13322" width="14.5703125" style="2" bestFit="1" customWidth="1"/>
    <col min="13323" max="13323" width="14.7109375" style="2" bestFit="1" customWidth="1"/>
    <col min="13324" max="13324" width="10.42578125" style="2" customWidth="1"/>
    <col min="13325" max="13325" width="17.28515625" style="2" customWidth="1"/>
    <col min="13326" max="13326" width="20.7109375" style="2" bestFit="1" customWidth="1"/>
    <col min="13327" max="13327" width="18.85546875" style="2" customWidth="1"/>
    <col min="13328" max="13568" width="9.140625" style="2"/>
    <col min="13569" max="13569" width="11.5703125" style="2" customWidth="1"/>
    <col min="13570" max="13570" width="26" style="2" customWidth="1"/>
    <col min="13571" max="13571" width="20.85546875" style="2" customWidth="1"/>
    <col min="13572" max="13572" width="13.85546875" style="2" bestFit="1" customWidth="1"/>
    <col min="13573" max="13573" width="10.7109375" style="2" bestFit="1" customWidth="1"/>
    <col min="13574" max="13574" width="15.7109375" style="2" bestFit="1" customWidth="1"/>
    <col min="13575" max="13575" width="15" style="2" bestFit="1" customWidth="1"/>
    <col min="13576" max="13576" width="16.28515625" style="2" customWidth="1"/>
    <col min="13577" max="13577" width="10.42578125" style="2" bestFit="1" customWidth="1"/>
    <col min="13578" max="13578" width="14.5703125" style="2" bestFit="1" customWidth="1"/>
    <col min="13579" max="13579" width="14.7109375" style="2" bestFit="1" customWidth="1"/>
    <col min="13580" max="13580" width="10.42578125" style="2" customWidth="1"/>
    <col min="13581" max="13581" width="17.28515625" style="2" customWidth="1"/>
    <col min="13582" max="13582" width="20.7109375" style="2" bestFit="1" customWidth="1"/>
    <col min="13583" max="13583" width="18.85546875" style="2" customWidth="1"/>
    <col min="13584" max="13824" width="9.140625" style="2"/>
    <col min="13825" max="13825" width="11.5703125" style="2" customWidth="1"/>
    <col min="13826" max="13826" width="26" style="2" customWidth="1"/>
    <col min="13827" max="13827" width="20.85546875" style="2" customWidth="1"/>
    <col min="13828" max="13828" width="13.85546875" style="2" bestFit="1" customWidth="1"/>
    <col min="13829" max="13829" width="10.7109375" style="2" bestFit="1" customWidth="1"/>
    <col min="13830" max="13830" width="15.7109375" style="2" bestFit="1" customWidth="1"/>
    <col min="13831" max="13831" width="15" style="2" bestFit="1" customWidth="1"/>
    <col min="13832" max="13832" width="16.28515625" style="2" customWidth="1"/>
    <col min="13833" max="13833" width="10.42578125" style="2" bestFit="1" customWidth="1"/>
    <col min="13834" max="13834" width="14.5703125" style="2" bestFit="1" customWidth="1"/>
    <col min="13835" max="13835" width="14.7109375" style="2" bestFit="1" customWidth="1"/>
    <col min="13836" max="13836" width="10.42578125" style="2" customWidth="1"/>
    <col min="13837" max="13837" width="17.28515625" style="2" customWidth="1"/>
    <col min="13838" max="13838" width="20.7109375" style="2" bestFit="1" customWidth="1"/>
    <col min="13839" max="13839" width="18.85546875" style="2" customWidth="1"/>
    <col min="13840" max="14080" width="9.140625" style="2"/>
    <col min="14081" max="14081" width="11.5703125" style="2" customWidth="1"/>
    <col min="14082" max="14082" width="26" style="2" customWidth="1"/>
    <col min="14083" max="14083" width="20.85546875" style="2" customWidth="1"/>
    <col min="14084" max="14084" width="13.85546875" style="2" bestFit="1" customWidth="1"/>
    <col min="14085" max="14085" width="10.7109375" style="2" bestFit="1" customWidth="1"/>
    <col min="14086" max="14086" width="15.7109375" style="2" bestFit="1" customWidth="1"/>
    <col min="14087" max="14087" width="15" style="2" bestFit="1" customWidth="1"/>
    <col min="14088" max="14088" width="16.28515625" style="2" customWidth="1"/>
    <col min="14089" max="14089" width="10.42578125" style="2" bestFit="1" customWidth="1"/>
    <col min="14090" max="14090" width="14.5703125" style="2" bestFit="1" customWidth="1"/>
    <col min="14091" max="14091" width="14.7109375" style="2" bestFit="1" customWidth="1"/>
    <col min="14092" max="14092" width="10.42578125" style="2" customWidth="1"/>
    <col min="14093" max="14093" width="17.28515625" style="2" customWidth="1"/>
    <col min="14094" max="14094" width="20.7109375" style="2" bestFit="1" customWidth="1"/>
    <col min="14095" max="14095" width="18.85546875" style="2" customWidth="1"/>
    <col min="14096" max="14336" width="9.140625" style="2"/>
    <col min="14337" max="14337" width="11.5703125" style="2" customWidth="1"/>
    <col min="14338" max="14338" width="26" style="2" customWidth="1"/>
    <col min="14339" max="14339" width="20.85546875" style="2" customWidth="1"/>
    <col min="14340" max="14340" width="13.85546875" style="2" bestFit="1" customWidth="1"/>
    <col min="14341" max="14341" width="10.7109375" style="2" bestFit="1" customWidth="1"/>
    <col min="14342" max="14342" width="15.7109375" style="2" bestFit="1" customWidth="1"/>
    <col min="14343" max="14343" width="15" style="2" bestFit="1" customWidth="1"/>
    <col min="14344" max="14344" width="16.28515625" style="2" customWidth="1"/>
    <col min="14345" max="14345" width="10.42578125" style="2" bestFit="1" customWidth="1"/>
    <col min="14346" max="14346" width="14.5703125" style="2" bestFit="1" customWidth="1"/>
    <col min="14347" max="14347" width="14.7109375" style="2" bestFit="1" customWidth="1"/>
    <col min="14348" max="14348" width="10.42578125" style="2" customWidth="1"/>
    <col min="14349" max="14349" width="17.28515625" style="2" customWidth="1"/>
    <col min="14350" max="14350" width="20.7109375" style="2" bestFit="1" customWidth="1"/>
    <col min="14351" max="14351" width="18.85546875" style="2" customWidth="1"/>
    <col min="14352" max="14592" width="9.140625" style="2"/>
    <col min="14593" max="14593" width="11.5703125" style="2" customWidth="1"/>
    <col min="14594" max="14594" width="26" style="2" customWidth="1"/>
    <col min="14595" max="14595" width="20.85546875" style="2" customWidth="1"/>
    <col min="14596" max="14596" width="13.85546875" style="2" bestFit="1" customWidth="1"/>
    <col min="14597" max="14597" width="10.7109375" style="2" bestFit="1" customWidth="1"/>
    <col min="14598" max="14598" width="15.7109375" style="2" bestFit="1" customWidth="1"/>
    <col min="14599" max="14599" width="15" style="2" bestFit="1" customWidth="1"/>
    <col min="14600" max="14600" width="16.28515625" style="2" customWidth="1"/>
    <col min="14601" max="14601" width="10.42578125" style="2" bestFit="1" customWidth="1"/>
    <col min="14602" max="14602" width="14.5703125" style="2" bestFit="1" customWidth="1"/>
    <col min="14603" max="14603" width="14.7109375" style="2" bestFit="1" customWidth="1"/>
    <col min="14604" max="14604" width="10.42578125" style="2" customWidth="1"/>
    <col min="14605" max="14605" width="17.28515625" style="2" customWidth="1"/>
    <col min="14606" max="14606" width="20.7109375" style="2" bestFit="1" customWidth="1"/>
    <col min="14607" max="14607" width="18.85546875" style="2" customWidth="1"/>
    <col min="14608" max="14848" width="9.140625" style="2"/>
    <col min="14849" max="14849" width="11.5703125" style="2" customWidth="1"/>
    <col min="14850" max="14850" width="26" style="2" customWidth="1"/>
    <col min="14851" max="14851" width="20.85546875" style="2" customWidth="1"/>
    <col min="14852" max="14852" width="13.85546875" style="2" bestFit="1" customWidth="1"/>
    <col min="14853" max="14853" width="10.7109375" style="2" bestFit="1" customWidth="1"/>
    <col min="14854" max="14854" width="15.7109375" style="2" bestFit="1" customWidth="1"/>
    <col min="14855" max="14855" width="15" style="2" bestFit="1" customWidth="1"/>
    <col min="14856" max="14856" width="16.28515625" style="2" customWidth="1"/>
    <col min="14857" max="14857" width="10.42578125" style="2" bestFit="1" customWidth="1"/>
    <col min="14858" max="14858" width="14.5703125" style="2" bestFit="1" customWidth="1"/>
    <col min="14859" max="14859" width="14.7109375" style="2" bestFit="1" customWidth="1"/>
    <col min="14860" max="14860" width="10.42578125" style="2" customWidth="1"/>
    <col min="14861" max="14861" width="17.28515625" style="2" customWidth="1"/>
    <col min="14862" max="14862" width="20.7109375" style="2" bestFit="1" customWidth="1"/>
    <col min="14863" max="14863" width="18.85546875" style="2" customWidth="1"/>
    <col min="14864" max="15104" width="9.140625" style="2"/>
    <col min="15105" max="15105" width="11.5703125" style="2" customWidth="1"/>
    <col min="15106" max="15106" width="26" style="2" customWidth="1"/>
    <col min="15107" max="15107" width="20.85546875" style="2" customWidth="1"/>
    <col min="15108" max="15108" width="13.85546875" style="2" bestFit="1" customWidth="1"/>
    <col min="15109" max="15109" width="10.7109375" style="2" bestFit="1" customWidth="1"/>
    <col min="15110" max="15110" width="15.7109375" style="2" bestFit="1" customWidth="1"/>
    <col min="15111" max="15111" width="15" style="2" bestFit="1" customWidth="1"/>
    <col min="15112" max="15112" width="16.28515625" style="2" customWidth="1"/>
    <col min="15113" max="15113" width="10.42578125" style="2" bestFit="1" customWidth="1"/>
    <col min="15114" max="15114" width="14.5703125" style="2" bestFit="1" customWidth="1"/>
    <col min="15115" max="15115" width="14.7109375" style="2" bestFit="1" customWidth="1"/>
    <col min="15116" max="15116" width="10.42578125" style="2" customWidth="1"/>
    <col min="15117" max="15117" width="17.28515625" style="2" customWidth="1"/>
    <col min="15118" max="15118" width="20.7109375" style="2" bestFit="1" customWidth="1"/>
    <col min="15119" max="15119" width="18.85546875" style="2" customWidth="1"/>
    <col min="15120" max="15360" width="9.140625" style="2"/>
    <col min="15361" max="15361" width="11.5703125" style="2" customWidth="1"/>
    <col min="15362" max="15362" width="26" style="2" customWidth="1"/>
    <col min="15363" max="15363" width="20.85546875" style="2" customWidth="1"/>
    <col min="15364" max="15364" width="13.85546875" style="2" bestFit="1" customWidth="1"/>
    <col min="15365" max="15365" width="10.7109375" style="2" bestFit="1" customWidth="1"/>
    <col min="15366" max="15366" width="15.7109375" style="2" bestFit="1" customWidth="1"/>
    <col min="15367" max="15367" width="15" style="2" bestFit="1" customWidth="1"/>
    <col min="15368" max="15368" width="16.28515625" style="2" customWidth="1"/>
    <col min="15369" max="15369" width="10.42578125" style="2" bestFit="1" customWidth="1"/>
    <col min="15370" max="15370" width="14.5703125" style="2" bestFit="1" customWidth="1"/>
    <col min="15371" max="15371" width="14.7109375" style="2" bestFit="1" customWidth="1"/>
    <col min="15372" max="15372" width="10.42578125" style="2" customWidth="1"/>
    <col min="15373" max="15373" width="17.28515625" style="2" customWidth="1"/>
    <col min="15374" max="15374" width="20.7109375" style="2" bestFit="1" customWidth="1"/>
    <col min="15375" max="15375" width="18.85546875" style="2" customWidth="1"/>
    <col min="15376" max="15616" width="9.140625" style="2"/>
    <col min="15617" max="15617" width="11.5703125" style="2" customWidth="1"/>
    <col min="15618" max="15618" width="26" style="2" customWidth="1"/>
    <col min="15619" max="15619" width="20.85546875" style="2" customWidth="1"/>
    <col min="15620" max="15620" width="13.85546875" style="2" bestFit="1" customWidth="1"/>
    <col min="15621" max="15621" width="10.7109375" style="2" bestFit="1" customWidth="1"/>
    <col min="15622" max="15622" width="15.7109375" style="2" bestFit="1" customWidth="1"/>
    <col min="15623" max="15623" width="15" style="2" bestFit="1" customWidth="1"/>
    <col min="15624" max="15624" width="16.28515625" style="2" customWidth="1"/>
    <col min="15625" max="15625" width="10.42578125" style="2" bestFit="1" customWidth="1"/>
    <col min="15626" max="15626" width="14.5703125" style="2" bestFit="1" customWidth="1"/>
    <col min="15627" max="15627" width="14.7109375" style="2" bestFit="1" customWidth="1"/>
    <col min="15628" max="15628" width="10.42578125" style="2" customWidth="1"/>
    <col min="15629" max="15629" width="17.28515625" style="2" customWidth="1"/>
    <col min="15630" max="15630" width="20.7109375" style="2" bestFit="1" customWidth="1"/>
    <col min="15631" max="15631" width="18.85546875" style="2" customWidth="1"/>
    <col min="15632" max="15872" width="9.140625" style="2"/>
    <col min="15873" max="15873" width="11.5703125" style="2" customWidth="1"/>
    <col min="15874" max="15874" width="26" style="2" customWidth="1"/>
    <col min="15875" max="15875" width="20.85546875" style="2" customWidth="1"/>
    <col min="15876" max="15876" width="13.85546875" style="2" bestFit="1" customWidth="1"/>
    <col min="15877" max="15877" width="10.7109375" style="2" bestFit="1" customWidth="1"/>
    <col min="15878" max="15878" width="15.7109375" style="2" bestFit="1" customWidth="1"/>
    <col min="15879" max="15879" width="15" style="2" bestFit="1" customWidth="1"/>
    <col min="15880" max="15880" width="16.28515625" style="2" customWidth="1"/>
    <col min="15881" max="15881" width="10.42578125" style="2" bestFit="1" customWidth="1"/>
    <col min="15882" max="15882" width="14.5703125" style="2" bestFit="1" customWidth="1"/>
    <col min="15883" max="15883" width="14.7109375" style="2" bestFit="1" customWidth="1"/>
    <col min="15884" max="15884" width="10.42578125" style="2" customWidth="1"/>
    <col min="15885" max="15885" width="17.28515625" style="2" customWidth="1"/>
    <col min="15886" max="15886" width="20.7109375" style="2" bestFit="1" customWidth="1"/>
    <col min="15887" max="15887" width="18.85546875" style="2" customWidth="1"/>
    <col min="15888" max="16128" width="9.140625" style="2"/>
    <col min="16129" max="16129" width="11.5703125" style="2" customWidth="1"/>
    <col min="16130" max="16130" width="26" style="2" customWidth="1"/>
    <col min="16131" max="16131" width="20.85546875" style="2" customWidth="1"/>
    <col min="16132" max="16132" width="13.85546875" style="2" bestFit="1" customWidth="1"/>
    <col min="16133" max="16133" width="10.7109375" style="2" bestFit="1" customWidth="1"/>
    <col min="16134" max="16134" width="15.7109375" style="2" bestFit="1" customWidth="1"/>
    <col min="16135" max="16135" width="15" style="2" bestFit="1" customWidth="1"/>
    <col min="16136" max="16136" width="16.28515625" style="2" customWidth="1"/>
    <col min="16137" max="16137" width="10.42578125" style="2" bestFit="1" customWidth="1"/>
    <col min="16138" max="16138" width="14.5703125" style="2" bestFit="1" customWidth="1"/>
    <col min="16139" max="16139" width="14.7109375" style="2" bestFit="1" customWidth="1"/>
    <col min="16140" max="16140" width="10.42578125" style="2" customWidth="1"/>
    <col min="16141" max="16141" width="17.28515625" style="2" customWidth="1"/>
    <col min="16142" max="16142" width="20.7109375" style="2" bestFit="1" customWidth="1"/>
    <col min="16143" max="16143" width="18.85546875" style="2" customWidth="1"/>
    <col min="16144" max="16384" width="9.140625" style="2"/>
  </cols>
  <sheetData>
    <row r="1" spans="1:15" s="2" customFormat="1" ht="25.5" x14ac:dyDescent="0.25">
      <c r="A1" s="1" t="s">
        <v>0</v>
      </c>
      <c r="B1" s="1" t="s">
        <v>1</v>
      </c>
      <c r="C1" s="1" t="s">
        <v>14</v>
      </c>
      <c r="D1" s="1" t="s">
        <v>10</v>
      </c>
      <c r="E1" s="1" t="s">
        <v>11</v>
      </c>
      <c r="F1" s="1" t="s">
        <v>2</v>
      </c>
      <c r="G1" s="1" t="s">
        <v>3</v>
      </c>
      <c r="H1" s="1" t="s">
        <v>4</v>
      </c>
      <c r="I1" s="1" t="s">
        <v>5</v>
      </c>
      <c r="J1" s="1" t="s">
        <v>6</v>
      </c>
      <c r="K1" s="1" t="s">
        <v>7</v>
      </c>
      <c r="L1" s="1" t="s">
        <v>8</v>
      </c>
      <c r="M1" s="1" t="s">
        <v>9</v>
      </c>
      <c r="N1" s="1" t="s">
        <v>12</v>
      </c>
      <c r="O1" s="1" t="s">
        <v>13</v>
      </c>
    </row>
    <row r="2" spans="1:15" s="2" customFormat="1" ht="38.25" x14ac:dyDescent="0.25">
      <c r="A2" s="3" t="s">
        <v>52</v>
      </c>
      <c r="B2" s="3" t="s">
        <v>53</v>
      </c>
      <c r="C2" s="3" t="s">
        <v>54</v>
      </c>
      <c r="D2" s="4">
        <v>21245</v>
      </c>
      <c r="E2" s="4">
        <v>21245</v>
      </c>
      <c r="F2" s="3" t="s">
        <v>15</v>
      </c>
      <c r="G2" s="3" t="s">
        <v>16</v>
      </c>
      <c r="H2" s="3" t="s">
        <v>17</v>
      </c>
      <c r="I2" s="5">
        <v>40634</v>
      </c>
      <c r="J2" s="5">
        <v>42461</v>
      </c>
      <c r="K2" s="5">
        <v>42461</v>
      </c>
      <c r="L2" s="3" t="s">
        <v>18</v>
      </c>
    </row>
    <row r="3" spans="1:15" s="2" customFormat="1" ht="76.5" x14ac:dyDescent="0.25">
      <c r="A3" s="3" t="s">
        <v>55</v>
      </c>
      <c r="B3" s="3" t="s">
        <v>56</v>
      </c>
      <c r="C3" s="3" t="s">
        <v>57</v>
      </c>
      <c r="D3" s="4">
        <v>14999</v>
      </c>
      <c r="E3" s="4">
        <v>14999</v>
      </c>
      <c r="F3" s="3" t="s">
        <v>15</v>
      </c>
      <c r="G3" s="3" t="s">
        <v>19</v>
      </c>
      <c r="H3" s="3" t="s">
        <v>58</v>
      </c>
      <c r="I3" s="5">
        <v>39626</v>
      </c>
      <c r="J3" s="5">
        <v>42094</v>
      </c>
      <c r="K3" s="5">
        <v>42094</v>
      </c>
      <c r="L3" s="3" t="s">
        <v>20</v>
      </c>
      <c r="M3" s="3" t="s">
        <v>59</v>
      </c>
    </row>
    <row r="4" spans="1:15" s="2" customFormat="1" ht="51" x14ac:dyDescent="0.25">
      <c r="A4" s="3" t="s">
        <v>21</v>
      </c>
      <c r="B4" s="3" t="s">
        <v>22</v>
      </c>
      <c r="C4" s="3" t="s">
        <v>26</v>
      </c>
      <c r="F4" s="3" t="s">
        <v>15</v>
      </c>
      <c r="G4" s="3" t="s">
        <v>19</v>
      </c>
      <c r="H4" s="3" t="s">
        <v>23</v>
      </c>
      <c r="I4" s="5">
        <v>41730</v>
      </c>
      <c r="J4" s="5">
        <v>42460</v>
      </c>
      <c r="K4" s="5">
        <v>42460</v>
      </c>
      <c r="L4" s="3" t="s">
        <v>18</v>
      </c>
      <c r="N4" s="3" t="s">
        <v>24</v>
      </c>
      <c r="O4" s="3" t="s">
        <v>25</v>
      </c>
    </row>
    <row r="5" spans="1:15" s="2" customFormat="1" ht="38.25" x14ac:dyDescent="0.25">
      <c r="A5" s="3" t="s">
        <v>52</v>
      </c>
      <c r="B5" s="3" t="s">
        <v>60</v>
      </c>
      <c r="C5" s="3" t="s">
        <v>61</v>
      </c>
      <c r="D5" s="4">
        <v>20900</v>
      </c>
      <c r="E5" s="4">
        <v>20900</v>
      </c>
      <c r="F5" s="3" t="s">
        <v>15</v>
      </c>
      <c r="G5" s="3" t="s">
        <v>62</v>
      </c>
      <c r="H5" s="3" t="s">
        <v>17</v>
      </c>
      <c r="I5" s="5">
        <v>41730</v>
      </c>
      <c r="J5" s="5">
        <v>43555</v>
      </c>
      <c r="K5" s="5">
        <v>43555</v>
      </c>
      <c r="L5" s="3" t="s">
        <v>20</v>
      </c>
      <c r="M5" s="3" t="s">
        <v>27</v>
      </c>
    </row>
    <row r="6" spans="1:15" s="2" customFormat="1" ht="38.25" x14ac:dyDescent="0.25">
      <c r="A6" s="3" t="s">
        <v>28</v>
      </c>
      <c r="B6" s="3" t="s">
        <v>63</v>
      </c>
      <c r="C6" s="3" t="s">
        <v>64</v>
      </c>
      <c r="D6" s="4">
        <v>14250</v>
      </c>
      <c r="E6" s="4">
        <v>14250</v>
      </c>
      <c r="F6" s="3" t="s">
        <v>15</v>
      </c>
      <c r="G6" s="3" t="s">
        <v>62</v>
      </c>
      <c r="H6" s="3" t="s">
        <v>17</v>
      </c>
      <c r="I6" s="5">
        <v>41730</v>
      </c>
      <c r="J6" s="5">
        <v>43555</v>
      </c>
      <c r="K6" s="5">
        <v>43555</v>
      </c>
      <c r="L6" s="3" t="s">
        <v>20</v>
      </c>
      <c r="M6" s="3" t="s">
        <v>65</v>
      </c>
    </row>
    <row r="7" spans="1:15" s="2" customFormat="1" ht="38.25" x14ac:dyDescent="0.25">
      <c r="A7" s="3" t="s">
        <v>28</v>
      </c>
      <c r="B7" s="3" t="s">
        <v>66</v>
      </c>
      <c r="C7" s="3" t="s">
        <v>67</v>
      </c>
      <c r="D7" s="4">
        <v>29150</v>
      </c>
      <c r="E7" s="4">
        <v>29150</v>
      </c>
      <c r="F7" s="3" t="s">
        <v>15</v>
      </c>
      <c r="G7" s="3" t="s">
        <v>62</v>
      </c>
      <c r="H7" s="3" t="s">
        <v>17</v>
      </c>
      <c r="I7" s="5">
        <v>41183</v>
      </c>
      <c r="J7" s="5">
        <v>42277</v>
      </c>
      <c r="K7" s="5">
        <v>42277</v>
      </c>
      <c r="L7" s="3" t="s">
        <v>18</v>
      </c>
    </row>
    <row r="8" spans="1:15" s="2" customFormat="1" ht="63.75" x14ac:dyDescent="0.25">
      <c r="A8" s="3" t="s">
        <v>68</v>
      </c>
      <c r="B8" s="3" t="s">
        <v>69</v>
      </c>
      <c r="C8" s="3" t="s">
        <v>70</v>
      </c>
      <c r="F8" s="3" t="s">
        <v>15</v>
      </c>
      <c r="G8" s="3" t="s">
        <v>19</v>
      </c>
      <c r="H8" s="3" t="s">
        <v>71</v>
      </c>
      <c r="I8" s="5">
        <v>40513</v>
      </c>
      <c r="J8" s="5">
        <v>44166</v>
      </c>
      <c r="K8" s="5">
        <v>44166</v>
      </c>
      <c r="L8" s="3" t="s">
        <v>20</v>
      </c>
      <c r="M8" s="3" t="s">
        <v>72</v>
      </c>
    </row>
    <row r="9" spans="1:15" s="2" customFormat="1" ht="25.5" x14ac:dyDescent="0.25">
      <c r="A9" s="3" t="s">
        <v>73</v>
      </c>
      <c r="B9" s="3" t="s">
        <v>74</v>
      </c>
      <c r="C9" s="3" t="s">
        <v>75</v>
      </c>
      <c r="D9" s="4">
        <v>1000</v>
      </c>
      <c r="E9" s="4">
        <v>1000</v>
      </c>
      <c r="F9" s="3" t="s">
        <v>15</v>
      </c>
      <c r="G9" s="3" t="s">
        <v>62</v>
      </c>
      <c r="H9" s="3" t="s">
        <v>58</v>
      </c>
      <c r="I9" s="5">
        <v>41730</v>
      </c>
      <c r="J9" s="5">
        <v>42094</v>
      </c>
      <c r="K9" s="5">
        <v>42094</v>
      </c>
      <c r="L9" s="3" t="s">
        <v>20</v>
      </c>
      <c r="M9" s="3" t="s">
        <v>76</v>
      </c>
    </row>
    <row r="10" spans="1:15" s="2" customFormat="1" ht="38.25" x14ac:dyDescent="0.25">
      <c r="A10" s="3" t="s">
        <v>28</v>
      </c>
      <c r="B10" s="3" t="s">
        <v>77</v>
      </c>
      <c r="C10" s="3" t="s">
        <v>78</v>
      </c>
      <c r="E10" s="4">
        <v>31800</v>
      </c>
      <c r="F10" s="3" t="s">
        <v>15</v>
      </c>
      <c r="G10" s="3" t="s">
        <v>62</v>
      </c>
      <c r="H10" s="3" t="s">
        <v>17</v>
      </c>
      <c r="I10" s="5">
        <v>41730</v>
      </c>
      <c r="J10" s="5">
        <v>43555</v>
      </c>
      <c r="K10" s="5">
        <v>43555</v>
      </c>
      <c r="L10" s="3" t="s">
        <v>20</v>
      </c>
      <c r="M10" s="3" t="s">
        <v>27</v>
      </c>
    </row>
    <row r="11" spans="1:15" s="2" customFormat="1" ht="38.25" x14ac:dyDescent="0.25">
      <c r="A11" s="3" t="s">
        <v>52</v>
      </c>
      <c r="B11" s="3" t="s">
        <v>79</v>
      </c>
      <c r="C11" s="3" t="s">
        <v>80</v>
      </c>
      <c r="D11" s="4">
        <v>23317</v>
      </c>
      <c r="E11" s="4">
        <v>23317</v>
      </c>
      <c r="F11" s="3" t="s">
        <v>15</v>
      </c>
      <c r="G11" s="3" t="s">
        <v>62</v>
      </c>
      <c r="H11" s="3" t="s">
        <v>17</v>
      </c>
      <c r="I11" s="5">
        <v>41365</v>
      </c>
      <c r="J11" s="5">
        <v>43191</v>
      </c>
      <c r="K11" s="5">
        <v>43191</v>
      </c>
      <c r="L11" s="3" t="s">
        <v>18</v>
      </c>
    </row>
    <row r="12" spans="1:15" s="2" customFormat="1" ht="38.25" x14ac:dyDescent="0.25">
      <c r="A12" s="3" t="s">
        <v>28</v>
      </c>
      <c r="B12" s="3" t="s">
        <v>81</v>
      </c>
      <c r="C12" s="3" t="s">
        <v>82</v>
      </c>
      <c r="F12" s="3" t="s">
        <v>15</v>
      </c>
      <c r="G12" s="3" t="s">
        <v>62</v>
      </c>
      <c r="H12" s="3" t="s">
        <v>17</v>
      </c>
      <c r="I12" s="5">
        <v>41730</v>
      </c>
      <c r="J12" s="5">
        <v>43555</v>
      </c>
      <c r="K12" s="5">
        <v>43555</v>
      </c>
      <c r="L12" s="3" t="s">
        <v>20</v>
      </c>
      <c r="M12" s="3" t="s">
        <v>27</v>
      </c>
    </row>
    <row r="13" spans="1:15" s="2" customFormat="1" ht="38.25" x14ac:dyDescent="0.25">
      <c r="A13" s="3" t="s">
        <v>52</v>
      </c>
      <c r="B13" s="3" t="s">
        <v>83</v>
      </c>
      <c r="C13" s="3" t="s">
        <v>84</v>
      </c>
      <c r="D13" s="4">
        <v>9408</v>
      </c>
      <c r="E13" s="4">
        <v>9408</v>
      </c>
      <c r="F13" s="3" t="s">
        <v>15</v>
      </c>
      <c r="G13" s="3" t="s">
        <v>62</v>
      </c>
      <c r="H13" s="3" t="s">
        <v>17</v>
      </c>
      <c r="I13" s="5">
        <v>41587</v>
      </c>
      <c r="J13" s="5">
        <v>43412</v>
      </c>
      <c r="K13" s="5">
        <v>43412</v>
      </c>
      <c r="L13" s="3" t="s">
        <v>18</v>
      </c>
    </row>
    <row r="14" spans="1:15" s="2" customFormat="1" ht="89.25" x14ac:dyDescent="0.25">
      <c r="A14" s="3" t="s">
        <v>52</v>
      </c>
      <c r="B14" s="3" t="s">
        <v>85</v>
      </c>
      <c r="C14" s="3" t="s">
        <v>86</v>
      </c>
      <c r="F14" s="3" t="s">
        <v>15</v>
      </c>
      <c r="G14" s="3" t="s">
        <v>62</v>
      </c>
      <c r="H14" s="3" t="s">
        <v>17</v>
      </c>
      <c r="I14" s="5">
        <v>40100</v>
      </c>
      <c r="J14" s="5">
        <v>42460</v>
      </c>
      <c r="K14" s="5">
        <v>42460</v>
      </c>
      <c r="L14" s="3" t="s">
        <v>87</v>
      </c>
      <c r="M14" s="3" t="s">
        <v>88</v>
      </c>
    </row>
    <row r="15" spans="1:15" s="2" customFormat="1" ht="38.25" x14ac:dyDescent="0.25">
      <c r="A15" s="3" t="s">
        <v>52</v>
      </c>
      <c r="B15" s="3" t="s">
        <v>89</v>
      </c>
      <c r="C15" s="3" t="s">
        <v>90</v>
      </c>
      <c r="D15" s="4">
        <v>16061</v>
      </c>
      <c r="E15" s="4">
        <v>16061</v>
      </c>
      <c r="F15" s="3" t="s">
        <v>15</v>
      </c>
      <c r="G15" s="3" t="s">
        <v>62</v>
      </c>
      <c r="H15" s="3" t="s">
        <v>17</v>
      </c>
      <c r="I15" s="5">
        <v>41733</v>
      </c>
      <c r="J15" s="5">
        <v>43555</v>
      </c>
      <c r="K15" s="5">
        <v>43555</v>
      </c>
      <c r="L15" s="3" t="s">
        <v>20</v>
      </c>
      <c r="M15" s="3" t="s">
        <v>27</v>
      </c>
    </row>
    <row r="16" spans="1:15" s="2" customFormat="1" ht="38.25" x14ac:dyDescent="0.25">
      <c r="A16" s="3" t="s">
        <v>52</v>
      </c>
      <c r="B16" s="3" t="s">
        <v>91</v>
      </c>
      <c r="C16" s="3" t="s">
        <v>80</v>
      </c>
      <c r="D16" s="4">
        <v>73112</v>
      </c>
      <c r="E16" s="4">
        <v>73112</v>
      </c>
      <c r="F16" s="3" t="s">
        <v>15</v>
      </c>
      <c r="G16" s="3" t="s">
        <v>62</v>
      </c>
      <c r="H16" s="3" t="s">
        <v>17</v>
      </c>
      <c r="I16" s="5">
        <v>41365</v>
      </c>
      <c r="J16" s="5">
        <v>43190</v>
      </c>
      <c r="K16" s="5">
        <v>43190</v>
      </c>
      <c r="L16" s="3" t="s">
        <v>18</v>
      </c>
    </row>
    <row r="17" spans="1:13" s="2" customFormat="1" ht="38.25" x14ac:dyDescent="0.25">
      <c r="A17" s="3" t="s">
        <v>28</v>
      </c>
      <c r="B17" s="3" t="s">
        <v>92</v>
      </c>
      <c r="C17" s="3" t="s">
        <v>93</v>
      </c>
      <c r="F17" s="3" t="s">
        <v>15</v>
      </c>
      <c r="G17" s="3" t="s">
        <v>62</v>
      </c>
      <c r="H17" s="3" t="s">
        <v>17</v>
      </c>
      <c r="I17" s="5">
        <v>41730</v>
      </c>
      <c r="J17" s="5">
        <v>43555</v>
      </c>
      <c r="K17" s="5">
        <v>43555</v>
      </c>
      <c r="L17" s="3" t="s">
        <v>20</v>
      </c>
      <c r="M17" s="3" t="s">
        <v>27</v>
      </c>
    </row>
    <row r="18" spans="1:13" s="2" customFormat="1" ht="25.5" x14ac:dyDescent="0.25">
      <c r="B18" s="3" t="s">
        <v>94</v>
      </c>
      <c r="C18" s="3" t="s">
        <v>95</v>
      </c>
      <c r="E18" s="4">
        <v>43320</v>
      </c>
      <c r="F18" s="3" t="s">
        <v>15</v>
      </c>
      <c r="G18" s="3" t="s">
        <v>19</v>
      </c>
      <c r="H18" s="3" t="s">
        <v>96</v>
      </c>
      <c r="I18" s="5">
        <v>41730</v>
      </c>
      <c r="J18" s="5">
        <v>42094</v>
      </c>
      <c r="K18" s="5">
        <v>42094</v>
      </c>
      <c r="L18" s="3" t="s">
        <v>19</v>
      </c>
    </row>
    <row r="19" spans="1:13" s="2" customFormat="1" ht="38.25" x14ac:dyDescent="0.25">
      <c r="A19" s="3" t="s">
        <v>28</v>
      </c>
      <c r="B19" s="3" t="s">
        <v>29</v>
      </c>
      <c r="C19" s="3" t="s">
        <v>30</v>
      </c>
      <c r="D19" s="4">
        <v>4000</v>
      </c>
      <c r="E19" s="4">
        <v>4000</v>
      </c>
      <c r="F19" s="3" t="s">
        <v>15</v>
      </c>
      <c r="G19" s="3" t="s">
        <v>16</v>
      </c>
      <c r="H19" s="3" t="s">
        <v>17</v>
      </c>
      <c r="I19" s="5">
        <v>41730</v>
      </c>
      <c r="J19" s="5">
        <v>43555</v>
      </c>
      <c r="K19" s="5">
        <v>43555</v>
      </c>
      <c r="L19" s="3" t="s">
        <v>20</v>
      </c>
      <c r="M19" s="3" t="s">
        <v>27</v>
      </c>
    </row>
    <row r="20" spans="1:13" s="2" customFormat="1" ht="38.25" x14ac:dyDescent="0.25">
      <c r="A20" s="3" t="s">
        <v>52</v>
      </c>
      <c r="B20" s="3" t="s">
        <v>97</v>
      </c>
      <c r="C20" s="3" t="s">
        <v>98</v>
      </c>
      <c r="D20" s="4">
        <v>21460</v>
      </c>
      <c r="E20" s="4">
        <v>21460</v>
      </c>
      <c r="F20" s="3" t="s">
        <v>15</v>
      </c>
      <c r="G20" s="3" t="s">
        <v>62</v>
      </c>
      <c r="H20" s="3" t="s">
        <v>17</v>
      </c>
      <c r="I20" s="5">
        <v>41730</v>
      </c>
      <c r="J20" s="5">
        <v>43555</v>
      </c>
      <c r="K20" s="5">
        <v>43555</v>
      </c>
      <c r="L20" s="3" t="s">
        <v>18</v>
      </c>
    </row>
    <row r="21" spans="1:13" s="2" customFormat="1" ht="38.25" x14ac:dyDescent="0.25">
      <c r="A21" s="3" t="s">
        <v>52</v>
      </c>
      <c r="B21" s="3" t="s">
        <v>99</v>
      </c>
      <c r="C21" s="3" t="s">
        <v>100</v>
      </c>
      <c r="D21" s="4">
        <v>61350</v>
      </c>
      <c r="E21" s="4">
        <v>61350</v>
      </c>
      <c r="F21" s="3" t="s">
        <v>15</v>
      </c>
      <c r="G21" s="3" t="s">
        <v>62</v>
      </c>
      <c r="H21" s="3" t="s">
        <v>17</v>
      </c>
      <c r="I21" s="5">
        <v>41365</v>
      </c>
      <c r="J21" s="5">
        <v>43190</v>
      </c>
      <c r="K21" s="5">
        <v>43190</v>
      </c>
      <c r="L21" s="3" t="s">
        <v>18</v>
      </c>
    </row>
    <row r="22" spans="1:13" s="2" customFormat="1" ht="38.25" x14ac:dyDescent="0.25">
      <c r="A22" s="3" t="s">
        <v>52</v>
      </c>
      <c r="B22" s="3" t="s">
        <v>101</v>
      </c>
      <c r="C22" s="3" t="s">
        <v>102</v>
      </c>
      <c r="D22" s="4">
        <v>26554</v>
      </c>
      <c r="E22" s="4">
        <v>26554</v>
      </c>
      <c r="F22" s="3" t="s">
        <v>15</v>
      </c>
      <c r="G22" s="3" t="s">
        <v>62</v>
      </c>
      <c r="H22" s="3" t="s">
        <v>17</v>
      </c>
      <c r="I22" s="5">
        <v>41365</v>
      </c>
      <c r="J22" s="5">
        <v>43190</v>
      </c>
      <c r="K22" s="5">
        <v>43190</v>
      </c>
      <c r="L22" s="3" t="s">
        <v>18</v>
      </c>
    </row>
    <row r="23" spans="1:13" s="2" customFormat="1" ht="38.25" x14ac:dyDescent="0.25">
      <c r="A23" s="3" t="s">
        <v>52</v>
      </c>
      <c r="B23" s="3" t="s">
        <v>103</v>
      </c>
      <c r="C23" s="3" t="s">
        <v>104</v>
      </c>
      <c r="D23" s="4">
        <v>47500</v>
      </c>
      <c r="E23" s="4">
        <v>47500</v>
      </c>
      <c r="F23" s="3" t="s">
        <v>15</v>
      </c>
      <c r="G23" s="3" t="s">
        <v>62</v>
      </c>
      <c r="H23" s="3" t="s">
        <v>17</v>
      </c>
      <c r="I23" s="5">
        <v>41730</v>
      </c>
      <c r="J23" s="5">
        <v>43555</v>
      </c>
      <c r="K23" s="5">
        <v>43555</v>
      </c>
      <c r="L23" s="3" t="s">
        <v>20</v>
      </c>
      <c r="M23" s="3" t="s">
        <v>27</v>
      </c>
    </row>
  </sheetData>
  <pageMargins left="0.7" right="0.7" top="0.75" bottom="0.75" header="0.3" footer="0.3"/>
  <pageSetup paperSize="8" orientation="landscape" r:id="rId1"/>
  <headerFooter>
    <oddFooter>&amp;C&amp;A&amp;R&amp;P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08"/>
  <sheetViews>
    <sheetView showGridLines="0" showRuler="0" showWhiteSpace="0" zoomScaleNormal="100" workbookViewId="0">
      <selection activeCell="C17" sqref="C17"/>
    </sheetView>
  </sheetViews>
  <sheetFormatPr defaultRowHeight="12.75" x14ac:dyDescent="0.25"/>
  <cols>
    <col min="1" max="2" width="11.5703125" style="2310" customWidth="1"/>
    <col min="3" max="3" width="37.85546875" style="2310" customWidth="1"/>
    <col min="4" max="5" width="15.5703125" style="2310" customWidth="1"/>
    <col min="6" max="6" width="38.28515625" style="2310" customWidth="1"/>
    <col min="7" max="10" width="11" style="2310" customWidth="1"/>
    <col min="11" max="11" width="13.85546875" style="2310" customWidth="1"/>
    <col min="12" max="12" width="10.7109375" style="2310" customWidth="1"/>
    <col min="13" max="13" width="15.7109375" style="2310" customWidth="1"/>
    <col min="14" max="14" width="15" style="2310" customWidth="1"/>
    <col min="15" max="15" width="38" style="2310" customWidth="1"/>
    <col min="16" max="16" width="43.42578125" style="2310" customWidth="1"/>
    <col min="17" max="17" width="16.28515625" style="2310" customWidth="1"/>
    <col min="18" max="18" width="10.7109375" style="2310" hidden="1" customWidth="1"/>
    <col min="19" max="19" width="14.7109375" style="2310" hidden="1" customWidth="1"/>
    <col min="20" max="20" width="14.85546875" style="2310" hidden="1" customWidth="1"/>
    <col min="21" max="21" width="10.42578125" style="2310" hidden="1" customWidth="1"/>
    <col min="22" max="22" width="17.28515625" style="2310" hidden="1" customWidth="1"/>
    <col min="23" max="23" width="20.7109375" style="2310" hidden="1" customWidth="1"/>
    <col min="24" max="24" width="18.85546875" style="2310" hidden="1" customWidth="1"/>
    <col min="25" max="25" width="9.140625" style="2316"/>
    <col min="26" max="16384" width="9.140625" style="2310"/>
  </cols>
  <sheetData>
    <row r="1" spans="1:25" ht="38.25" x14ac:dyDescent="0.25">
      <c r="A1" s="427" t="s">
        <v>2509</v>
      </c>
      <c r="B1" s="427" t="s">
        <v>2510</v>
      </c>
      <c r="C1" s="427" t="s">
        <v>2511</v>
      </c>
      <c r="D1" s="427" t="s">
        <v>2512</v>
      </c>
      <c r="F1" s="427" t="s">
        <v>14</v>
      </c>
      <c r="M1" s="427" t="s">
        <v>2514</v>
      </c>
      <c r="N1" s="427" t="s">
        <v>2513</v>
      </c>
    </row>
    <row r="2" spans="1:25" ht="38.25" x14ac:dyDescent="0.25">
      <c r="A2" s="2309" t="s">
        <v>0</v>
      </c>
      <c r="B2" s="2309" t="s">
        <v>2297</v>
      </c>
      <c r="C2" s="2309" t="s">
        <v>1</v>
      </c>
      <c r="D2" s="2309" t="s">
        <v>2296</v>
      </c>
      <c r="E2" s="47" t="s">
        <v>2334</v>
      </c>
      <c r="F2" s="2309" t="s">
        <v>14</v>
      </c>
      <c r="G2" s="2309" t="s">
        <v>41</v>
      </c>
      <c r="H2" s="2309" t="s">
        <v>105</v>
      </c>
      <c r="I2" s="2309" t="s">
        <v>106</v>
      </c>
      <c r="J2" s="2309" t="s">
        <v>107</v>
      </c>
      <c r="K2" s="2309" t="s">
        <v>10</v>
      </c>
      <c r="L2" s="2309" t="s">
        <v>11</v>
      </c>
      <c r="M2" s="2309" t="s">
        <v>2</v>
      </c>
      <c r="N2" s="2309" t="s">
        <v>3</v>
      </c>
      <c r="O2" s="2309" t="s">
        <v>4</v>
      </c>
      <c r="P2" s="2309" t="s">
        <v>108</v>
      </c>
      <c r="Q2" s="2309" t="s">
        <v>123</v>
      </c>
      <c r="R2" s="2309" t="s">
        <v>5</v>
      </c>
      <c r="S2" s="2309" t="s">
        <v>6</v>
      </c>
      <c r="T2" s="2309" t="s">
        <v>7</v>
      </c>
      <c r="U2" s="2309" t="s">
        <v>8</v>
      </c>
      <c r="V2" s="2309" t="s">
        <v>9</v>
      </c>
      <c r="W2" s="2309" t="s">
        <v>12</v>
      </c>
      <c r="X2" s="2309" t="s">
        <v>13</v>
      </c>
      <c r="Y2" s="2310"/>
    </row>
    <row r="3" spans="1:25" x14ac:dyDescent="0.2">
      <c r="B3" s="2312" t="s">
        <v>2213</v>
      </c>
      <c r="D3" s="2318"/>
      <c r="E3" s="2318"/>
      <c r="F3" s="2311" t="s">
        <v>1305</v>
      </c>
      <c r="G3" s="2312" t="s">
        <v>2213</v>
      </c>
      <c r="H3" s="2318">
        <v>0</v>
      </c>
      <c r="I3" s="2318">
        <v>0</v>
      </c>
      <c r="J3" s="2318">
        <v>-665532</v>
      </c>
      <c r="Q3" s="2310" t="e">
        <f>VLOOKUP(P3,Data!$D$2:$E$144,2,FALSE)</f>
        <v>#N/A</v>
      </c>
    </row>
    <row r="4" spans="1:25" x14ac:dyDescent="0.2">
      <c r="B4" s="2312" t="s">
        <v>2071</v>
      </c>
      <c r="D4" s="2318"/>
      <c r="E4" s="2318"/>
      <c r="F4" s="2311" t="s">
        <v>1163</v>
      </c>
      <c r="G4" s="2312" t="s">
        <v>2071</v>
      </c>
      <c r="H4" s="2318">
        <v>0</v>
      </c>
      <c r="I4" s="2318">
        <v>-3065421.23</v>
      </c>
      <c r="J4" s="2318">
        <v>-635894.96</v>
      </c>
      <c r="Q4" s="2310" t="e">
        <f>VLOOKUP(P4,Data!$D$2:$E$144,2,FALSE)</f>
        <v>#N/A</v>
      </c>
    </row>
    <row r="5" spans="1:25" x14ac:dyDescent="0.2">
      <c r="A5" s="2315"/>
      <c r="B5" s="2314"/>
      <c r="C5" s="68"/>
      <c r="D5" s="2319">
        <f>SUM(D6:D7)</f>
        <v>571198</v>
      </c>
      <c r="E5" s="2319"/>
      <c r="F5" s="2313" t="s">
        <v>573</v>
      </c>
      <c r="G5" s="2314" t="s">
        <v>1480</v>
      </c>
      <c r="H5" s="2319">
        <v>-8003.27</v>
      </c>
      <c r="I5" s="2319">
        <v>-23043.439999999999</v>
      </c>
      <c r="J5" s="2319">
        <v>-568375.59</v>
      </c>
      <c r="K5" s="2315"/>
      <c r="L5" s="2315"/>
      <c r="M5" s="2315"/>
      <c r="N5" s="2315"/>
      <c r="O5" s="2315"/>
      <c r="P5" s="2315"/>
      <c r="Q5" s="2315" t="e">
        <f>VLOOKUP(P5,Data!$D$2:$E$144,2,FALSE)</f>
        <v>#N/A</v>
      </c>
    </row>
    <row r="6" spans="1:25" s="2315" customFormat="1" ht="25.5" x14ac:dyDescent="0.2">
      <c r="A6" s="2322" t="s">
        <v>2372</v>
      </c>
      <c r="B6" s="2324" t="s">
        <v>3038</v>
      </c>
      <c r="C6" s="14" t="s">
        <v>2662</v>
      </c>
      <c r="D6" s="1090">
        <v>0</v>
      </c>
      <c r="E6" s="1090" t="s">
        <v>2337</v>
      </c>
      <c r="F6" s="2311" t="s">
        <v>573</v>
      </c>
      <c r="G6" s="2312" t="s">
        <v>1480</v>
      </c>
      <c r="H6" s="1090"/>
      <c r="I6" s="1090"/>
      <c r="J6" s="1090"/>
      <c r="K6" s="2310"/>
      <c r="L6" s="2310"/>
      <c r="M6" s="2310"/>
      <c r="N6" s="2310"/>
      <c r="O6" s="2310" t="s">
        <v>287</v>
      </c>
      <c r="P6" s="2310" t="s">
        <v>412</v>
      </c>
      <c r="Q6" s="2310">
        <f>VLOOKUP(P6,Data!$D$2:$E$144,2,FALSE)</f>
        <v>34300000</v>
      </c>
      <c r="Y6" s="2317"/>
    </row>
    <row r="7" spans="1:25" ht="25.5" x14ac:dyDescent="0.2">
      <c r="A7" s="2322" t="s">
        <v>2832</v>
      </c>
      <c r="B7" s="2324" t="s">
        <v>3039</v>
      </c>
      <c r="C7" s="14" t="s">
        <v>3037</v>
      </c>
      <c r="D7" s="1090">
        <v>571198</v>
      </c>
      <c r="E7" s="1090" t="s">
        <v>2336</v>
      </c>
      <c r="F7" s="2311" t="s">
        <v>573</v>
      </c>
      <c r="G7" s="2312" t="s">
        <v>1480</v>
      </c>
      <c r="H7" s="1090"/>
      <c r="I7" s="1090"/>
      <c r="J7" s="1090"/>
      <c r="O7" s="2310" t="s">
        <v>287</v>
      </c>
      <c r="P7" s="2310" t="s">
        <v>412</v>
      </c>
      <c r="Q7" s="2310">
        <f>VLOOKUP(P7,Data!$D$2:$E$144,2,FALSE)</f>
        <v>34300000</v>
      </c>
    </row>
    <row r="8" spans="1:25" x14ac:dyDescent="0.2">
      <c r="A8" s="2322" t="s">
        <v>2835</v>
      </c>
      <c r="B8" s="2324" t="s">
        <v>1821</v>
      </c>
      <c r="C8" s="14" t="s">
        <v>2899</v>
      </c>
      <c r="D8" s="1090">
        <v>353985</v>
      </c>
      <c r="E8" s="1090" t="s">
        <v>2336</v>
      </c>
      <c r="F8" s="2311" t="s">
        <v>914</v>
      </c>
      <c r="G8" s="2312" t="s">
        <v>1821</v>
      </c>
      <c r="H8" s="2318">
        <v>-366150.75</v>
      </c>
      <c r="I8" s="2318">
        <v>-358741.5</v>
      </c>
      <c r="J8" s="2318">
        <v>-353984.61</v>
      </c>
      <c r="O8" s="2310" t="s">
        <v>2379</v>
      </c>
      <c r="P8" s="2310" t="s">
        <v>344</v>
      </c>
      <c r="Q8" s="2310">
        <f>VLOOKUP(P8,Data!$D$2:$E$144,2,FALSE)</f>
        <v>35113400</v>
      </c>
    </row>
    <row r="9" spans="1:25" ht="25.5" x14ac:dyDescent="0.2">
      <c r="A9" s="2322" t="s">
        <v>2832</v>
      </c>
      <c r="B9" s="2324" t="s">
        <v>1678</v>
      </c>
      <c r="C9" s="14" t="s">
        <v>3051</v>
      </c>
      <c r="D9" s="1090">
        <v>303178.71999999997</v>
      </c>
      <c r="E9" s="1090" t="s">
        <v>2336</v>
      </c>
      <c r="F9" s="2311" t="s">
        <v>771</v>
      </c>
      <c r="G9" s="2312" t="s">
        <v>1678</v>
      </c>
      <c r="H9" s="2318">
        <v>-24776.76</v>
      </c>
      <c r="I9" s="2318">
        <v>-374177.95</v>
      </c>
      <c r="J9" s="2318">
        <v>-303178.69</v>
      </c>
      <c r="O9" s="2310" t="s">
        <v>287</v>
      </c>
      <c r="P9" s="2310" t="s">
        <v>410</v>
      </c>
      <c r="Q9" s="2310">
        <f>VLOOKUP(P9,Data!$D$2:$E$144,2,FALSE)</f>
        <v>34100000</v>
      </c>
    </row>
    <row r="10" spans="1:25" s="2315" customFormat="1" x14ac:dyDescent="0.2">
      <c r="A10" s="2310"/>
      <c r="B10" s="2312" t="s">
        <v>2273</v>
      </c>
      <c r="C10" s="2310"/>
      <c r="D10" s="2318"/>
      <c r="E10" s="2318"/>
      <c r="F10" s="2311" t="s">
        <v>1332</v>
      </c>
      <c r="G10" s="2312" t="s">
        <v>2273</v>
      </c>
      <c r="H10" s="2318">
        <v>-21992.12</v>
      </c>
      <c r="I10" s="2318">
        <v>-225355.74</v>
      </c>
      <c r="J10" s="2318">
        <v>-301657</v>
      </c>
      <c r="K10" s="2310"/>
      <c r="L10" s="2310"/>
      <c r="M10" s="2310"/>
      <c r="N10" s="2310"/>
      <c r="O10" s="2310"/>
      <c r="P10" s="2310"/>
      <c r="Q10" s="2310" t="e">
        <f>VLOOKUP(P10,Data!$D$2:$E$144,2,FALSE)</f>
        <v>#N/A</v>
      </c>
      <c r="Y10" s="2317"/>
    </row>
    <row r="11" spans="1:25" x14ac:dyDescent="0.2">
      <c r="B11" s="2312" t="s">
        <v>2265</v>
      </c>
      <c r="C11" s="13"/>
      <c r="D11" s="2318"/>
      <c r="E11" s="2318"/>
      <c r="F11" s="2311" t="s">
        <v>1357</v>
      </c>
      <c r="G11" s="2312" t="s">
        <v>2265</v>
      </c>
      <c r="H11" s="2318">
        <v>-272331.8</v>
      </c>
      <c r="I11" s="2318">
        <v>-355961.08</v>
      </c>
      <c r="J11" s="2318">
        <v>-298162.02</v>
      </c>
      <c r="Q11" s="2310" t="e">
        <f>VLOOKUP(P11,Data!$D$2:$E$144,2,FALSE)</f>
        <v>#N/A</v>
      </c>
    </row>
    <row r="12" spans="1:25" x14ac:dyDescent="0.2">
      <c r="B12" s="2312" t="s">
        <v>43</v>
      </c>
      <c r="D12" s="2318"/>
      <c r="E12" s="2318"/>
      <c r="F12" s="2311" t="s">
        <v>32</v>
      </c>
      <c r="G12" s="2312" t="s">
        <v>43</v>
      </c>
      <c r="H12" s="2318">
        <v>-330612.53000000003</v>
      </c>
      <c r="I12" s="2318">
        <v>-311083.64</v>
      </c>
      <c r="J12" s="2318">
        <v>-276494.17</v>
      </c>
      <c r="Q12" s="2310" t="e">
        <f>VLOOKUP(P12,Data!$D$2:$E$144,2,FALSE)</f>
        <v>#N/A</v>
      </c>
    </row>
    <row r="13" spans="1:25" x14ac:dyDescent="0.2">
      <c r="B13" s="2312" t="s">
        <v>2229</v>
      </c>
      <c r="D13" s="2318"/>
      <c r="E13" s="2318"/>
      <c r="F13" s="2311" t="s">
        <v>1321</v>
      </c>
      <c r="G13" s="2312" t="s">
        <v>2229</v>
      </c>
      <c r="H13" s="2318">
        <v>0</v>
      </c>
      <c r="I13" s="2318">
        <v>0</v>
      </c>
      <c r="J13" s="2318">
        <v>-249908.16</v>
      </c>
      <c r="Q13" s="2310" t="e">
        <f>VLOOKUP(P13,Data!$D$2:$E$144,2,FALSE)</f>
        <v>#N/A</v>
      </c>
    </row>
    <row r="14" spans="1:25" s="2322" customFormat="1" x14ac:dyDescent="0.2">
      <c r="A14" s="2310"/>
      <c r="B14" s="2312" t="s">
        <v>2204</v>
      </c>
      <c r="C14" s="2310"/>
      <c r="D14" s="2318"/>
      <c r="E14" s="2318"/>
      <c r="F14" s="2311" t="s">
        <v>1296</v>
      </c>
      <c r="G14" s="2312" t="s">
        <v>2204</v>
      </c>
      <c r="H14" s="2318">
        <v>0</v>
      </c>
      <c r="I14" s="2318">
        <v>0</v>
      </c>
      <c r="J14" s="2318">
        <v>-242211</v>
      </c>
      <c r="K14" s="2310"/>
      <c r="L14" s="2310"/>
      <c r="M14" s="2310"/>
      <c r="N14" s="2310"/>
      <c r="O14" s="2310"/>
      <c r="P14" s="2310"/>
      <c r="Q14" s="2310" t="e">
        <f>VLOOKUP(P14,Data!$D$2:$E$144,2,FALSE)</f>
        <v>#N/A</v>
      </c>
      <c r="Y14" s="2325"/>
    </row>
    <row r="15" spans="1:25" x14ac:dyDescent="0.2">
      <c r="B15" s="2312" t="s">
        <v>1856</v>
      </c>
      <c r="D15" s="2318"/>
      <c r="E15" s="2318"/>
      <c r="F15" s="2311" t="s">
        <v>949</v>
      </c>
      <c r="G15" s="2312" t="s">
        <v>1856</v>
      </c>
      <c r="H15" s="2318">
        <v>-207376.41</v>
      </c>
      <c r="I15" s="2318">
        <v>-184646.13</v>
      </c>
      <c r="J15" s="2318">
        <v>-214077.2</v>
      </c>
      <c r="Q15" s="2310" t="e">
        <f>VLOOKUP(P15,Data!$D$2:$E$144,2,FALSE)</f>
        <v>#N/A</v>
      </c>
    </row>
    <row r="16" spans="1:25" x14ac:dyDescent="0.2">
      <c r="B16" s="2312" t="s">
        <v>1824</v>
      </c>
      <c r="D16" s="2318"/>
      <c r="E16" s="2318"/>
      <c r="F16" s="2311" t="s">
        <v>917</v>
      </c>
      <c r="G16" s="2312" t="s">
        <v>1824</v>
      </c>
      <c r="H16" s="2318">
        <v>-6836.8</v>
      </c>
      <c r="I16" s="2318">
        <v>-80392.84</v>
      </c>
      <c r="J16" s="2318">
        <v>-206019.81</v>
      </c>
      <c r="Q16" s="2310" t="e">
        <f>VLOOKUP(P16,Data!$D$2:$E$144,2,FALSE)</f>
        <v>#N/A</v>
      </c>
    </row>
    <row r="17" spans="1:25" s="2315" customFormat="1" ht="25.5" x14ac:dyDescent="0.2">
      <c r="A17" s="2322" t="s">
        <v>2832</v>
      </c>
      <c r="B17" s="2324" t="s">
        <v>455</v>
      </c>
      <c r="C17" s="2322" t="s">
        <v>2857</v>
      </c>
      <c r="D17" s="1090">
        <v>256000</v>
      </c>
      <c r="E17" s="1090" t="s">
        <v>2336</v>
      </c>
      <c r="F17" s="2311" t="s">
        <v>432</v>
      </c>
      <c r="G17" s="2312" t="s">
        <v>455</v>
      </c>
      <c r="H17" s="2318">
        <v>-287186.5</v>
      </c>
      <c r="I17" s="2318">
        <v>-246400.51</v>
      </c>
      <c r="J17" s="2318">
        <v>-184655.31</v>
      </c>
      <c r="K17" s="2310"/>
      <c r="L17" s="2310"/>
      <c r="M17" s="2310"/>
      <c r="N17" s="2310"/>
      <c r="O17" s="2310" t="s">
        <v>287</v>
      </c>
      <c r="P17" s="2310" t="s">
        <v>408</v>
      </c>
      <c r="Q17" s="2310">
        <f>VLOOKUP(P17,Data!$D$2:$E$144,2,FALSE)</f>
        <v>9130000</v>
      </c>
      <c r="Y17" s="2317"/>
    </row>
    <row r="18" spans="1:25" x14ac:dyDescent="0.2">
      <c r="A18" s="2322" t="s">
        <v>2443</v>
      </c>
      <c r="B18" s="2324" t="s">
        <v>2243</v>
      </c>
      <c r="C18" s="2322" t="s">
        <v>2616</v>
      </c>
      <c r="D18" s="1090">
        <v>36630</v>
      </c>
      <c r="E18" s="1090" t="s">
        <v>2331</v>
      </c>
      <c r="F18" s="2311" t="s">
        <v>1335</v>
      </c>
      <c r="G18" s="2312" t="s">
        <v>2243</v>
      </c>
      <c r="H18" s="2318">
        <v>-192707.5</v>
      </c>
      <c r="I18" s="2318">
        <v>-189385</v>
      </c>
      <c r="J18" s="2318">
        <v>-165401.5</v>
      </c>
      <c r="O18" s="2310" t="s">
        <v>276</v>
      </c>
      <c r="P18" s="2310" t="s">
        <v>311</v>
      </c>
      <c r="Q18" s="2310">
        <f>VLOOKUP(P18,Data!$D$2:$E$144,2,FALSE)</f>
        <v>66000000</v>
      </c>
    </row>
    <row r="19" spans="1:25" x14ac:dyDescent="0.2">
      <c r="B19" s="2312" t="s">
        <v>2212</v>
      </c>
      <c r="D19" s="2318"/>
      <c r="E19" s="2318"/>
      <c r="F19" s="2311" t="s">
        <v>1304</v>
      </c>
      <c r="G19" s="2312" t="s">
        <v>2212</v>
      </c>
      <c r="H19" s="2318">
        <v>0</v>
      </c>
      <c r="I19" s="2318">
        <v>0</v>
      </c>
      <c r="J19" s="2318">
        <v>-158666.22</v>
      </c>
      <c r="Q19" s="2310" t="e">
        <f>VLOOKUP(P19,Data!$D$2:$E$144,2,FALSE)</f>
        <v>#N/A</v>
      </c>
    </row>
    <row r="20" spans="1:25" x14ac:dyDescent="0.2">
      <c r="B20" s="2312" t="s">
        <v>2242</v>
      </c>
      <c r="D20" s="2318"/>
      <c r="E20" s="2318"/>
      <c r="F20" s="2311" t="s">
        <v>1334</v>
      </c>
      <c r="G20" s="2312" t="s">
        <v>2242</v>
      </c>
      <c r="H20" s="2318">
        <v>-134535.9</v>
      </c>
      <c r="I20" s="2318">
        <v>-149855.57999999999</v>
      </c>
      <c r="J20" s="2318">
        <v>-146142.9</v>
      </c>
      <c r="Q20" s="2310" t="e">
        <f>VLOOKUP(P20,Data!$D$2:$E$144,2,FALSE)</f>
        <v>#N/A</v>
      </c>
    </row>
    <row r="21" spans="1:25" x14ac:dyDescent="0.2">
      <c r="B21" s="2312" t="s">
        <v>1857</v>
      </c>
      <c r="D21" s="2318"/>
      <c r="E21" s="2318"/>
      <c r="F21" s="2311" t="s">
        <v>950</v>
      </c>
      <c r="G21" s="2312" t="s">
        <v>1857</v>
      </c>
      <c r="H21" s="2318">
        <v>-109773.64</v>
      </c>
      <c r="I21" s="2318">
        <v>-110915</v>
      </c>
      <c r="J21" s="2318">
        <v>-114020.78</v>
      </c>
      <c r="Q21" s="2310" t="e">
        <f>VLOOKUP(P21,Data!$D$2:$E$144,2,FALSE)</f>
        <v>#N/A</v>
      </c>
    </row>
    <row r="22" spans="1:25" s="2315" customFormat="1" x14ac:dyDescent="0.2">
      <c r="A22" s="2310"/>
      <c r="B22" s="2312" t="s">
        <v>2253</v>
      </c>
      <c r="C22" s="2310"/>
      <c r="D22" s="2318"/>
      <c r="E22" s="2318"/>
      <c r="F22" s="2311" t="s">
        <v>1345</v>
      </c>
      <c r="G22" s="2312" t="s">
        <v>2253</v>
      </c>
      <c r="H22" s="2318">
        <v>-87873.81</v>
      </c>
      <c r="I22" s="2318">
        <v>-96561.77</v>
      </c>
      <c r="J22" s="2318">
        <v>-113636.5</v>
      </c>
      <c r="K22" s="2310"/>
      <c r="L22" s="2310"/>
      <c r="M22" s="2310"/>
      <c r="N22" s="2310"/>
      <c r="O22" s="2310"/>
      <c r="P22" s="2310"/>
      <c r="Q22" s="2310" t="e">
        <f>VLOOKUP(P22,Data!$D$2:$E$144,2,FALSE)</f>
        <v>#N/A</v>
      </c>
      <c r="Y22" s="2317"/>
    </row>
    <row r="23" spans="1:25" x14ac:dyDescent="0.2">
      <c r="A23" s="2315"/>
      <c r="B23" s="2314"/>
      <c r="C23" s="68"/>
      <c r="D23" s="2319">
        <f>SUM(D24:D26)</f>
        <v>97788</v>
      </c>
      <c r="E23" s="2319"/>
      <c r="F23" s="2313" t="s">
        <v>478</v>
      </c>
      <c r="G23" s="2314" t="s">
        <v>1385</v>
      </c>
      <c r="H23" s="2319">
        <v>-117719.08</v>
      </c>
      <c r="I23" s="2319">
        <v>-97133.18</v>
      </c>
      <c r="J23" s="2319">
        <v>-109609.9</v>
      </c>
      <c r="K23" s="2315"/>
      <c r="L23" s="2315"/>
      <c r="M23" s="2315"/>
      <c r="N23" s="2315"/>
      <c r="O23" s="2315"/>
      <c r="P23" s="2315"/>
      <c r="Q23" s="2315" t="e">
        <f>VLOOKUP(P23,Data!$D$2:$E$144,2,FALSE)</f>
        <v>#N/A</v>
      </c>
    </row>
    <row r="24" spans="1:25" x14ac:dyDescent="0.2">
      <c r="A24" s="2310" t="s">
        <v>2345</v>
      </c>
      <c r="B24" s="2324" t="s">
        <v>2504</v>
      </c>
      <c r="C24" s="14" t="s">
        <v>2389</v>
      </c>
      <c r="D24" s="1090">
        <v>72380</v>
      </c>
      <c r="E24" s="2318" t="s">
        <v>2336</v>
      </c>
      <c r="F24" s="2323" t="s">
        <v>478</v>
      </c>
      <c r="G24" s="2324" t="s">
        <v>1385</v>
      </c>
      <c r="H24" s="1090"/>
      <c r="I24" s="1090"/>
      <c r="J24" s="1090"/>
      <c r="K24" s="2322"/>
      <c r="L24" s="2322"/>
      <c r="M24" s="2322"/>
      <c r="N24" s="2322"/>
      <c r="O24" s="2310" t="s">
        <v>427</v>
      </c>
      <c r="P24" s="2310" t="s">
        <v>385</v>
      </c>
      <c r="Q24" s="2310">
        <f>VLOOKUP(P24,Data!$D$2:$E$144,2,FALSE)</f>
        <v>32500000</v>
      </c>
    </row>
    <row r="25" spans="1:25" x14ac:dyDescent="0.2">
      <c r="A25" s="2310" t="s">
        <v>2345</v>
      </c>
      <c r="B25" s="2324" t="s">
        <v>2505</v>
      </c>
      <c r="C25" s="14" t="s">
        <v>2390</v>
      </c>
      <c r="D25" s="1090">
        <v>2000</v>
      </c>
      <c r="E25" s="2318" t="s">
        <v>2336</v>
      </c>
      <c r="F25" s="2323" t="s">
        <v>478</v>
      </c>
      <c r="G25" s="2324" t="s">
        <v>1385</v>
      </c>
      <c r="H25" s="1090"/>
      <c r="I25" s="1090"/>
      <c r="J25" s="1090"/>
      <c r="K25" s="2322"/>
      <c r="L25" s="2322"/>
      <c r="M25" s="2322"/>
      <c r="N25" s="2322"/>
      <c r="O25" s="2310" t="s">
        <v>427</v>
      </c>
      <c r="P25" s="2310" t="s">
        <v>385</v>
      </c>
      <c r="Q25" s="2310">
        <f>VLOOKUP(P25,Data!$D$2:$E$144,2,FALSE)</f>
        <v>32500000</v>
      </c>
    </row>
    <row r="26" spans="1:25" x14ac:dyDescent="0.2">
      <c r="A26" s="2310" t="s">
        <v>2345</v>
      </c>
      <c r="B26" s="2324" t="s">
        <v>2506</v>
      </c>
      <c r="C26" s="14" t="s">
        <v>2391</v>
      </c>
      <c r="D26" s="1090">
        <v>23408</v>
      </c>
      <c r="E26" s="2318" t="s">
        <v>2336</v>
      </c>
      <c r="F26" s="2323" t="s">
        <v>478</v>
      </c>
      <c r="G26" s="2324" t="s">
        <v>1385</v>
      </c>
      <c r="H26" s="1090"/>
      <c r="I26" s="1090"/>
      <c r="J26" s="1090"/>
      <c r="K26" s="2322"/>
      <c r="L26" s="2322"/>
      <c r="M26" s="2322"/>
      <c r="N26" s="2322"/>
      <c r="O26" s="2310" t="s">
        <v>427</v>
      </c>
      <c r="P26" s="2310" t="s">
        <v>385</v>
      </c>
      <c r="Q26" s="2310">
        <f>VLOOKUP(P26,Data!$D$2:$E$144,2,FALSE)</f>
        <v>32500000</v>
      </c>
    </row>
    <row r="27" spans="1:25" s="2315" customFormat="1" x14ac:dyDescent="0.2">
      <c r="A27" s="2310"/>
      <c r="B27" s="2312" t="s">
        <v>1878</v>
      </c>
      <c r="C27" s="2310"/>
      <c r="D27" s="2318"/>
      <c r="E27" s="2318"/>
      <c r="F27" s="2311" t="s">
        <v>971</v>
      </c>
      <c r="G27" s="2312" t="s">
        <v>1878</v>
      </c>
      <c r="H27" s="2318">
        <v>-87626.75</v>
      </c>
      <c r="I27" s="2318">
        <v>-29462.25</v>
      </c>
      <c r="J27" s="2318">
        <v>-109116.24</v>
      </c>
      <c r="K27" s="2310"/>
      <c r="L27" s="2310"/>
      <c r="M27" s="2310"/>
      <c r="N27" s="2310"/>
      <c r="O27" s="2310"/>
      <c r="P27" s="2310"/>
      <c r="Q27" s="2310" t="e">
        <f>VLOOKUP(P27,Data!$D$2:$E$144,2,FALSE)</f>
        <v>#N/A</v>
      </c>
      <c r="Y27" s="2317"/>
    </row>
    <row r="28" spans="1:25" x14ac:dyDescent="0.2">
      <c r="A28" s="2315"/>
      <c r="B28" s="2314"/>
      <c r="C28" s="2315"/>
      <c r="D28" s="2319">
        <f>SUM(D29:D32)</f>
        <v>56854</v>
      </c>
      <c r="E28" s="2319"/>
      <c r="F28" s="2313" t="s">
        <v>1353</v>
      </c>
      <c r="G28" s="2314" t="s">
        <v>2261</v>
      </c>
      <c r="H28" s="2319">
        <v>-63542.74</v>
      </c>
      <c r="I28" s="2319">
        <v>-79222.490000000005</v>
      </c>
      <c r="J28" s="2319">
        <v>-106342.77</v>
      </c>
      <c r="K28" s="2315"/>
      <c r="L28" s="2315"/>
      <c r="M28" s="2315"/>
      <c r="N28" s="2315"/>
      <c r="O28" s="2315"/>
      <c r="P28" s="2315"/>
      <c r="Q28" s="2315" t="e">
        <f>VLOOKUP(P28,Data!$D$2:$E$144,2,FALSE)</f>
        <v>#N/A</v>
      </c>
    </row>
    <row r="29" spans="1:25" x14ac:dyDescent="0.2">
      <c r="A29" s="2322" t="s">
        <v>2485</v>
      </c>
      <c r="B29" s="2312" t="s">
        <v>2796</v>
      </c>
      <c r="C29" s="2310" t="s">
        <v>2502</v>
      </c>
      <c r="D29" s="2318">
        <v>25000</v>
      </c>
      <c r="E29" s="2318" t="s">
        <v>2336</v>
      </c>
      <c r="F29" s="2311" t="s">
        <v>1353</v>
      </c>
      <c r="G29" s="2312" t="s">
        <v>2261</v>
      </c>
      <c r="H29" s="1090"/>
      <c r="I29" s="1090"/>
      <c r="J29" s="1090"/>
      <c r="O29" s="2310" t="s">
        <v>2503</v>
      </c>
      <c r="P29" s="2310" t="s">
        <v>395</v>
      </c>
      <c r="Q29" s="2310">
        <f>VLOOKUP(P29,Data!$D$2:$E$144,2,FALSE)</f>
        <v>35110000</v>
      </c>
    </row>
    <row r="30" spans="1:25" s="2315" customFormat="1" ht="14.25" customHeight="1" x14ac:dyDescent="0.2">
      <c r="A30" s="2322" t="s">
        <v>2372</v>
      </c>
      <c r="B30" s="2324" t="s">
        <v>2797</v>
      </c>
      <c r="C30" s="2322" t="s">
        <v>2795</v>
      </c>
      <c r="D30" s="1090">
        <v>26414</v>
      </c>
      <c r="E30" s="1090" t="s">
        <v>2336</v>
      </c>
      <c r="F30" s="2311" t="s">
        <v>1353</v>
      </c>
      <c r="G30" s="2312" t="s">
        <v>2261</v>
      </c>
      <c r="H30" s="1090"/>
      <c r="I30" s="1090"/>
      <c r="J30" s="1090"/>
      <c r="K30" s="2310"/>
      <c r="L30" s="2310"/>
      <c r="M30" s="2310"/>
      <c r="N30" s="2310"/>
      <c r="O30" s="2310" t="s">
        <v>276</v>
      </c>
      <c r="P30" s="2310" t="s">
        <v>309</v>
      </c>
      <c r="Q30" s="2310">
        <f>VLOOKUP(P30,Data!$D$2:$E$144,2,FALSE)</f>
        <v>80500000</v>
      </c>
      <c r="Y30" s="2317"/>
    </row>
    <row r="31" spans="1:25" ht="14.25" customHeight="1" x14ac:dyDescent="0.2">
      <c r="A31" s="2322" t="s">
        <v>2832</v>
      </c>
      <c r="B31" s="2324" t="s">
        <v>3225</v>
      </c>
      <c r="C31" s="2322" t="s">
        <v>3227</v>
      </c>
      <c r="D31" s="1090">
        <v>5381</v>
      </c>
      <c r="E31" s="1090" t="s">
        <v>2336</v>
      </c>
      <c r="F31" s="2311" t="s">
        <v>1353</v>
      </c>
      <c r="G31" s="2312" t="s">
        <v>2261</v>
      </c>
      <c r="H31" s="1090"/>
      <c r="I31" s="1090"/>
      <c r="J31" s="1090"/>
      <c r="O31" s="2310" t="s">
        <v>287</v>
      </c>
      <c r="P31" s="2310" t="s">
        <v>412</v>
      </c>
      <c r="Q31" s="2310">
        <f>VLOOKUP(P31,Data!$D$2:$E$144,2,FALSE)</f>
        <v>34300000</v>
      </c>
    </row>
    <row r="32" spans="1:25" ht="14.25" customHeight="1" x14ac:dyDescent="0.2">
      <c r="A32" s="2322" t="s">
        <v>2835</v>
      </c>
      <c r="B32" s="2324" t="s">
        <v>3226</v>
      </c>
      <c r="C32" s="2322" t="s">
        <v>3224</v>
      </c>
      <c r="D32" s="1090">
        <v>59</v>
      </c>
      <c r="E32" s="1090" t="s">
        <v>2336</v>
      </c>
      <c r="F32" s="2311" t="s">
        <v>1353</v>
      </c>
      <c r="G32" s="2312" t="s">
        <v>2261</v>
      </c>
      <c r="H32" s="1090"/>
      <c r="I32" s="1090"/>
      <c r="J32" s="1090"/>
      <c r="O32" s="2310" t="s">
        <v>287</v>
      </c>
      <c r="P32" s="2310" t="s">
        <v>412</v>
      </c>
      <c r="Q32" s="2310">
        <f>VLOOKUP(P32,Data!$D$2:$E$144,2,FALSE)</f>
        <v>34300000</v>
      </c>
    </row>
    <row r="33" spans="1:25" ht="14.25" customHeight="1" x14ac:dyDescent="0.2">
      <c r="B33" s="2312" t="s">
        <v>2263</v>
      </c>
      <c r="D33" s="2318"/>
      <c r="E33" s="2318"/>
      <c r="F33" s="2311" t="s">
        <v>1355</v>
      </c>
      <c r="G33" s="2312" t="s">
        <v>2263</v>
      </c>
      <c r="H33" s="2318">
        <v>-116632.37</v>
      </c>
      <c r="I33" s="2318">
        <v>-109091.05</v>
      </c>
      <c r="J33" s="2318">
        <v>-104643.25</v>
      </c>
      <c r="Q33" s="2310" t="e">
        <f>VLOOKUP(P33,Data!$D$2:$E$144,2,FALSE)</f>
        <v>#N/A</v>
      </c>
    </row>
    <row r="34" spans="1:25" s="2315" customFormat="1" ht="25.5" x14ac:dyDescent="0.2">
      <c r="A34" s="2310" t="s">
        <v>2346</v>
      </c>
      <c r="B34" s="2312" t="s">
        <v>2277</v>
      </c>
      <c r="C34" s="2310" t="s">
        <v>2376</v>
      </c>
      <c r="D34" s="2318"/>
      <c r="E34" s="2318" t="s">
        <v>2336</v>
      </c>
      <c r="F34" s="2311" t="s">
        <v>1365</v>
      </c>
      <c r="G34" s="2312" t="s">
        <v>2277</v>
      </c>
      <c r="H34" s="2318">
        <v>-93913.21</v>
      </c>
      <c r="I34" s="2318">
        <v>-91867.53</v>
      </c>
      <c r="J34" s="2318">
        <v>-101205.64</v>
      </c>
      <c r="K34" s="2310"/>
      <c r="L34" s="2310"/>
      <c r="M34" s="2310"/>
      <c r="N34" s="2310"/>
      <c r="O34" s="2310" t="s">
        <v>2378</v>
      </c>
      <c r="P34" s="2310" t="s">
        <v>362</v>
      </c>
      <c r="Q34" s="2310">
        <f>VLOOKUP(P34,Data!$D$2:$E$144,2,FALSE)</f>
        <v>85147000</v>
      </c>
      <c r="Y34" s="2317"/>
    </row>
    <row r="35" spans="1:25" ht="25.5" x14ac:dyDescent="0.2">
      <c r="A35" s="2322" t="s">
        <v>2832</v>
      </c>
      <c r="B35" s="2324" t="s">
        <v>1604</v>
      </c>
      <c r="C35" s="14" t="s">
        <v>2857</v>
      </c>
      <c r="D35" s="1090">
        <v>101139.70999999999</v>
      </c>
      <c r="E35" s="1090" t="s">
        <v>2336</v>
      </c>
      <c r="F35" s="2311" t="s">
        <v>697</v>
      </c>
      <c r="G35" s="2312" t="s">
        <v>1604</v>
      </c>
      <c r="H35" s="2318">
        <v>-115950.58</v>
      </c>
      <c r="I35" s="2318">
        <v>-95613.64</v>
      </c>
      <c r="J35" s="2318">
        <v>-96256.24</v>
      </c>
      <c r="O35" s="2310" t="s">
        <v>287</v>
      </c>
      <c r="P35" s="2310" t="s">
        <v>408</v>
      </c>
      <c r="Q35" s="2310">
        <f>VLOOKUP(P35,Data!$D$2:$E$144,2,FALSE)</f>
        <v>9130000</v>
      </c>
    </row>
    <row r="36" spans="1:25" x14ac:dyDescent="0.2">
      <c r="A36" s="2315"/>
      <c r="B36" s="2314"/>
      <c r="C36" s="68"/>
      <c r="D36" s="2319">
        <f>SUM(D37:D38)</f>
        <v>94525</v>
      </c>
      <c r="E36" s="2319"/>
      <c r="F36" s="2313" t="s">
        <v>753</v>
      </c>
      <c r="G36" s="2314" t="s">
        <v>1660</v>
      </c>
      <c r="H36" s="2319">
        <v>-67565.86</v>
      </c>
      <c r="I36" s="2319">
        <v>-79801.11</v>
      </c>
      <c r="J36" s="2319">
        <v>-93571.8</v>
      </c>
      <c r="K36" s="2315"/>
      <c r="L36" s="2315"/>
      <c r="M36" s="2315"/>
      <c r="N36" s="2315"/>
      <c r="O36" s="2315"/>
      <c r="P36" s="2315"/>
      <c r="Q36" s="2315" t="e">
        <f>VLOOKUP(P36,Data!$D$2:$E$144,2,FALSE)</f>
        <v>#N/A</v>
      </c>
    </row>
    <row r="37" spans="1:25" x14ac:dyDescent="0.2">
      <c r="A37" s="2322" t="s">
        <v>2372</v>
      </c>
      <c r="B37" s="2324" t="s">
        <v>2940</v>
      </c>
      <c r="C37" s="14" t="s">
        <v>2708</v>
      </c>
      <c r="D37" s="1090">
        <v>5100</v>
      </c>
      <c r="E37" s="1090" t="s">
        <v>2336</v>
      </c>
      <c r="F37" s="2323" t="s">
        <v>753</v>
      </c>
      <c r="G37" s="2324" t="s">
        <v>1660</v>
      </c>
      <c r="H37" s="1090"/>
      <c r="I37" s="1090"/>
      <c r="J37" s="1090"/>
      <c r="K37" s="2322"/>
      <c r="L37" s="2322"/>
      <c r="M37" s="2322"/>
      <c r="N37" s="2322"/>
      <c r="O37" s="2310" t="s">
        <v>276</v>
      </c>
      <c r="P37" s="2310" t="s">
        <v>309</v>
      </c>
      <c r="Q37" s="2310">
        <f>VLOOKUP(P37,Data!$D$2:$E$144,2,FALSE)</f>
        <v>80500000</v>
      </c>
    </row>
    <row r="38" spans="1:25" x14ac:dyDescent="0.2">
      <c r="A38" s="2322" t="s">
        <v>2835</v>
      </c>
      <c r="B38" s="2324" t="s">
        <v>2942</v>
      </c>
      <c r="C38" s="1434" t="s">
        <v>2941</v>
      </c>
      <c r="D38" s="1090">
        <v>89425</v>
      </c>
      <c r="E38" s="1090" t="s">
        <v>2336</v>
      </c>
      <c r="F38" s="2323" t="s">
        <v>753</v>
      </c>
      <c r="G38" s="2324" t="s">
        <v>1660</v>
      </c>
      <c r="H38" s="1090"/>
      <c r="I38" s="1090"/>
      <c r="J38" s="1090"/>
      <c r="K38" s="2322"/>
      <c r="L38" s="2322"/>
      <c r="M38" s="2322"/>
      <c r="N38" s="2322"/>
      <c r="O38" s="2310" t="s">
        <v>2503</v>
      </c>
      <c r="P38" s="2310" t="s">
        <v>395</v>
      </c>
      <c r="Q38" s="2310">
        <f>VLOOKUP(P38,Data!$D$2:$E$144,2,FALSE)</f>
        <v>35110000</v>
      </c>
    </row>
    <row r="39" spans="1:25" x14ac:dyDescent="0.2">
      <c r="A39" s="2310" t="s">
        <v>2345</v>
      </c>
      <c r="B39" s="2312" t="s">
        <v>2111</v>
      </c>
      <c r="C39" s="1434" t="s">
        <v>2472</v>
      </c>
      <c r="D39" s="1090">
        <v>82749</v>
      </c>
      <c r="E39" s="1090" t="s">
        <v>2336</v>
      </c>
      <c r="F39" s="2311" t="s">
        <v>1203</v>
      </c>
      <c r="G39" s="2312" t="s">
        <v>2111</v>
      </c>
      <c r="H39" s="2318">
        <v>0</v>
      </c>
      <c r="I39" s="2318">
        <v>0</v>
      </c>
      <c r="J39" s="2318">
        <v>-93025</v>
      </c>
      <c r="O39" s="2310" t="s">
        <v>427</v>
      </c>
      <c r="P39" s="2310" t="s">
        <v>380</v>
      </c>
      <c r="Q39" s="2310">
        <f>VLOOKUP(P39,Data!$D$2:$E$144,2,FALSE)</f>
        <v>48100000</v>
      </c>
    </row>
    <row r="40" spans="1:25" s="2315" customFormat="1" x14ac:dyDescent="0.2">
      <c r="B40" s="2314"/>
      <c r="C40" s="68"/>
      <c r="D40" s="2319">
        <f>SUM(D41:D45)</f>
        <v>80836</v>
      </c>
      <c r="E40" s="2319"/>
      <c r="F40" s="2313" t="s">
        <v>557</v>
      </c>
      <c r="G40" s="2314" t="s">
        <v>1464</v>
      </c>
      <c r="H40" s="2319">
        <v>-73474.710000000006</v>
      </c>
      <c r="I40" s="2319">
        <v>-88593.3</v>
      </c>
      <c r="J40" s="2319">
        <v>-91364.24</v>
      </c>
      <c r="Q40" s="2315" t="e">
        <f>VLOOKUP(P40,Data!$D$2:$E$144,2,FALSE)</f>
        <v>#N/A</v>
      </c>
      <c r="Y40" s="2317"/>
    </row>
    <row r="41" spans="1:25" x14ac:dyDescent="0.2">
      <c r="A41" s="2310" t="s">
        <v>2345</v>
      </c>
      <c r="B41" s="2324" t="s">
        <v>2396</v>
      </c>
      <c r="C41" s="14" t="s">
        <v>2400</v>
      </c>
      <c r="D41" s="1090">
        <v>9000</v>
      </c>
      <c r="E41" s="2318" t="s">
        <v>2336</v>
      </c>
      <c r="F41" s="2323" t="s">
        <v>557</v>
      </c>
      <c r="G41" s="2324" t="s">
        <v>1464</v>
      </c>
      <c r="H41" s="1090"/>
      <c r="I41" s="1090"/>
      <c r="J41" s="1090"/>
      <c r="K41" s="2322"/>
      <c r="L41" s="2322"/>
      <c r="M41" s="2322"/>
      <c r="N41" s="2322"/>
      <c r="O41" s="2310" t="s">
        <v>427</v>
      </c>
      <c r="P41" s="2310" t="s">
        <v>385</v>
      </c>
      <c r="Q41" s="2310">
        <f>VLOOKUP(P41,Data!$D$2:$E$144,2,FALSE)</f>
        <v>32500000</v>
      </c>
    </row>
    <row r="42" spans="1:25" x14ac:dyDescent="0.2">
      <c r="A42" s="2310" t="s">
        <v>2345</v>
      </c>
      <c r="B42" s="2324" t="s">
        <v>2397</v>
      </c>
      <c r="C42" s="14" t="s">
        <v>2401</v>
      </c>
      <c r="D42" s="1090">
        <v>10707</v>
      </c>
      <c r="E42" s="2318" t="s">
        <v>2336</v>
      </c>
      <c r="F42" s="2323" t="s">
        <v>557</v>
      </c>
      <c r="G42" s="2324" t="s">
        <v>1464</v>
      </c>
      <c r="H42" s="1090"/>
      <c r="I42" s="1090"/>
      <c r="J42" s="1090"/>
      <c r="K42" s="2322"/>
      <c r="L42" s="2322"/>
      <c r="M42" s="2322"/>
      <c r="N42" s="2322"/>
      <c r="O42" s="2310" t="s">
        <v>427</v>
      </c>
      <c r="P42" s="2310" t="s">
        <v>385</v>
      </c>
      <c r="Q42" s="2310">
        <f>VLOOKUP(P42,Data!$D$2:$E$144,2,FALSE)</f>
        <v>32500000</v>
      </c>
    </row>
    <row r="43" spans="1:25" x14ac:dyDescent="0.2">
      <c r="A43" s="2310" t="s">
        <v>2345</v>
      </c>
      <c r="B43" s="2324" t="s">
        <v>2398</v>
      </c>
      <c r="C43" s="14" t="s">
        <v>2402</v>
      </c>
      <c r="D43" s="1090">
        <v>985</v>
      </c>
      <c r="E43" s="2318" t="s">
        <v>2336</v>
      </c>
      <c r="F43" s="2323" t="s">
        <v>557</v>
      </c>
      <c r="G43" s="2324" t="s">
        <v>1464</v>
      </c>
      <c r="H43" s="1090"/>
      <c r="I43" s="1090"/>
      <c r="J43" s="1090"/>
      <c r="K43" s="2322"/>
      <c r="L43" s="2322"/>
      <c r="M43" s="2322"/>
      <c r="N43" s="2322"/>
      <c r="O43" s="2310" t="s">
        <v>427</v>
      </c>
      <c r="P43" s="2310" t="s">
        <v>385</v>
      </c>
      <c r="Q43" s="2310">
        <f>VLOOKUP(P43,Data!$D$2:$E$144,2,FALSE)</f>
        <v>32500000</v>
      </c>
    </row>
    <row r="44" spans="1:25" s="2315" customFormat="1" x14ac:dyDescent="0.2">
      <c r="A44" s="2310" t="s">
        <v>2345</v>
      </c>
      <c r="B44" s="2324" t="s">
        <v>2399</v>
      </c>
      <c r="C44" s="14" t="s">
        <v>2403</v>
      </c>
      <c r="D44" s="1090">
        <v>6639</v>
      </c>
      <c r="E44" s="2318"/>
      <c r="F44" s="2323" t="s">
        <v>557</v>
      </c>
      <c r="G44" s="2324" t="s">
        <v>1464</v>
      </c>
      <c r="H44" s="1090"/>
      <c r="I44" s="1090"/>
      <c r="J44" s="1090"/>
      <c r="K44" s="2322"/>
      <c r="L44" s="2322"/>
      <c r="M44" s="2322"/>
      <c r="N44" s="2322"/>
      <c r="O44" s="2310" t="s">
        <v>427</v>
      </c>
      <c r="P44" s="2310" t="s">
        <v>385</v>
      </c>
      <c r="Q44" s="2310">
        <f>VLOOKUP(P44,Data!$D$2:$E$144,2,FALSE)</f>
        <v>32500000</v>
      </c>
      <c r="Y44" s="2317"/>
    </row>
    <row r="45" spans="1:25" x14ac:dyDescent="0.2">
      <c r="A45" s="2310" t="s">
        <v>2345</v>
      </c>
      <c r="B45" s="2324" t="s">
        <v>2404</v>
      </c>
      <c r="C45" s="13" t="s">
        <v>2395</v>
      </c>
      <c r="D45" s="2318">
        <v>53505</v>
      </c>
      <c r="E45" s="2318"/>
      <c r="F45" s="2323" t="s">
        <v>557</v>
      </c>
      <c r="G45" s="2324" t="s">
        <v>1464</v>
      </c>
      <c r="H45" s="1090"/>
      <c r="I45" s="1090"/>
      <c r="J45" s="1090"/>
      <c r="K45" s="2322"/>
      <c r="L45" s="2322"/>
      <c r="M45" s="2322"/>
      <c r="N45" s="2322"/>
      <c r="O45" s="2310" t="s">
        <v>427</v>
      </c>
      <c r="P45" s="2310" t="s">
        <v>375</v>
      </c>
      <c r="Q45" s="2310">
        <f>VLOOKUP(P45,Data!$D$2:$E$144,2,FALSE)</f>
        <v>32250000</v>
      </c>
    </row>
    <row r="46" spans="1:25" x14ac:dyDescent="0.2">
      <c r="A46" s="2315"/>
      <c r="B46" s="2314"/>
      <c r="C46" s="2315"/>
      <c r="D46" s="2319">
        <f>SUM(D47:D52)</f>
        <v>75640</v>
      </c>
      <c r="E46" s="2319"/>
      <c r="F46" s="2313" t="s">
        <v>526</v>
      </c>
      <c r="G46" s="2314" t="s">
        <v>1433</v>
      </c>
      <c r="H46" s="2319">
        <v>-96532.3</v>
      </c>
      <c r="I46" s="2319">
        <v>-50049</v>
      </c>
      <c r="J46" s="2319">
        <v>-85283.5</v>
      </c>
      <c r="K46" s="2315"/>
      <c r="L46" s="2315"/>
      <c r="M46" s="2315"/>
      <c r="N46" s="2315"/>
      <c r="O46" s="2315"/>
      <c r="P46" s="2315"/>
      <c r="Q46" s="2315" t="e">
        <f>VLOOKUP(P46,Data!$D$2:$E$144,2,FALSE)</f>
        <v>#N/A</v>
      </c>
    </row>
    <row r="47" spans="1:25" x14ac:dyDescent="0.2">
      <c r="A47" s="2310" t="s">
        <v>2346</v>
      </c>
      <c r="B47" s="2312" t="s">
        <v>2652</v>
      </c>
      <c r="C47" s="2310" t="s">
        <v>2368</v>
      </c>
      <c r="D47" s="2318">
        <v>0</v>
      </c>
      <c r="E47" s="2318" t="s">
        <v>2336</v>
      </c>
      <c r="F47" s="2311" t="s">
        <v>526</v>
      </c>
      <c r="G47" s="2312" t="s">
        <v>1433</v>
      </c>
      <c r="H47" s="1090"/>
      <c r="I47" s="1090"/>
      <c r="J47" s="1090"/>
      <c r="O47" s="2310" t="s">
        <v>276</v>
      </c>
      <c r="P47" s="2310" t="s">
        <v>309</v>
      </c>
      <c r="Q47" s="2310">
        <f>VLOOKUP(P47,Data!$D$2:$E$144,2,FALSE)</f>
        <v>80500000</v>
      </c>
    </row>
    <row r="48" spans="1:25" x14ac:dyDescent="0.2">
      <c r="A48" s="2322" t="s">
        <v>2372</v>
      </c>
      <c r="B48" s="2324" t="s">
        <v>2653</v>
      </c>
      <c r="C48" s="2322" t="s">
        <v>2654</v>
      </c>
      <c r="D48" s="658">
        <v>6000</v>
      </c>
      <c r="E48" s="1090" t="s">
        <v>2336</v>
      </c>
      <c r="F48" s="2311" t="s">
        <v>526</v>
      </c>
      <c r="G48" s="2312" t="s">
        <v>1433</v>
      </c>
      <c r="H48" s="1090"/>
      <c r="I48" s="1090"/>
      <c r="J48" s="1090"/>
      <c r="O48" s="2310" t="s">
        <v>276</v>
      </c>
      <c r="P48" s="2310" t="s">
        <v>309</v>
      </c>
      <c r="Q48" s="2310">
        <f>VLOOKUP(P48,Data!$D$2:$E$144,2,FALSE)</f>
        <v>80500000</v>
      </c>
    </row>
    <row r="49" spans="1:25" x14ac:dyDescent="0.2">
      <c r="A49" s="2322" t="s">
        <v>2372</v>
      </c>
      <c r="B49" s="2324" t="s">
        <v>2811</v>
      </c>
      <c r="C49" s="2322" t="s">
        <v>2812</v>
      </c>
      <c r="D49" s="890">
        <v>55601</v>
      </c>
      <c r="E49" s="598" t="s">
        <v>2336</v>
      </c>
      <c r="F49" s="2311" t="s">
        <v>526</v>
      </c>
      <c r="G49" s="2312" t="s">
        <v>1433</v>
      </c>
      <c r="H49" s="1090"/>
      <c r="I49" s="1090"/>
      <c r="J49" s="1090"/>
      <c r="O49" s="2310" t="s">
        <v>276</v>
      </c>
      <c r="P49" s="2310" t="s">
        <v>309</v>
      </c>
      <c r="Q49" s="2310">
        <f>VLOOKUP(P49,Data!$D$2:$E$144,2,FALSE)</f>
        <v>80500000</v>
      </c>
    </row>
    <row r="50" spans="1:25" s="2315" customFormat="1" x14ac:dyDescent="0.2">
      <c r="A50" s="2322" t="s">
        <v>2372</v>
      </c>
      <c r="B50" s="2324" t="s">
        <v>2813</v>
      </c>
      <c r="C50" s="2322" t="s">
        <v>2816</v>
      </c>
      <c r="D50" s="890">
        <v>1499</v>
      </c>
      <c r="E50" s="598" t="s">
        <v>2336</v>
      </c>
      <c r="F50" s="2311" t="s">
        <v>526</v>
      </c>
      <c r="G50" s="2312" t="s">
        <v>1433</v>
      </c>
      <c r="H50" s="1090"/>
      <c r="I50" s="1090"/>
      <c r="J50" s="1090"/>
      <c r="K50" s="2310"/>
      <c r="L50" s="2310"/>
      <c r="M50" s="2310"/>
      <c r="N50" s="2310"/>
      <c r="O50" s="2310" t="s">
        <v>276</v>
      </c>
      <c r="P50" s="2310" t="s">
        <v>309</v>
      </c>
      <c r="Q50" s="2310">
        <f>VLOOKUP(P50,Data!$D$2:$E$144,2,FALSE)</f>
        <v>80500000</v>
      </c>
      <c r="Y50" s="2317"/>
    </row>
    <row r="51" spans="1:25" x14ac:dyDescent="0.2">
      <c r="A51" s="2322" t="s">
        <v>2372</v>
      </c>
      <c r="B51" s="2324" t="s">
        <v>2814</v>
      </c>
      <c r="C51" s="2322" t="s">
        <v>2817</v>
      </c>
      <c r="D51" s="890">
        <v>3000</v>
      </c>
      <c r="E51" s="598" t="s">
        <v>2336</v>
      </c>
      <c r="F51" s="2311" t="s">
        <v>526</v>
      </c>
      <c r="G51" s="2312" t="s">
        <v>1433</v>
      </c>
      <c r="H51" s="1090"/>
      <c r="I51" s="1090"/>
      <c r="J51" s="1090"/>
      <c r="O51" s="2310" t="s">
        <v>276</v>
      </c>
      <c r="P51" s="2310" t="s">
        <v>309</v>
      </c>
      <c r="Q51" s="2310">
        <f>VLOOKUP(P51,Data!$D$2:$E$144,2,FALSE)</f>
        <v>80500000</v>
      </c>
    </row>
    <row r="52" spans="1:25" x14ac:dyDescent="0.2">
      <c r="A52" s="2322" t="s">
        <v>2372</v>
      </c>
      <c r="B52" s="2324" t="s">
        <v>2815</v>
      </c>
      <c r="C52" s="2322" t="s">
        <v>2818</v>
      </c>
      <c r="D52" s="890">
        <v>9540</v>
      </c>
      <c r="E52" s="598" t="s">
        <v>2336</v>
      </c>
      <c r="F52" s="2311" t="s">
        <v>526</v>
      </c>
      <c r="G52" s="2312" t="s">
        <v>1433</v>
      </c>
      <c r="H52" s="1090"/>
      <c r="I52" s="1090"/>
      <c r="J52" s="1090"/>
      <c r="O52" s="2310" t="s">
        <v>276</v>
      </c>
      <c r="P52" s="2310" t="s">
        <v>309</v>
      </c>
      <c r="Q52" s="2310">
        <f>VLOOKUP(P52,Data!$D$2:$E$144,2,FALSE)</f>
        <v>80500000</v>
      </c>
    </row>
    <row r="53" spans="1:25" x14ac:dyDescent="0.2">
      <c r="A53" s="2315"/>
      <c r="B53" s="2314"/>
      <c r="C53" s="68"/>
      <c r="D53" s="2319">
        <f>SUM(D54:D57)</f>
        <v>98200</v>
      </c>
      <c r="E53" s="2319"/>
      <c r="F53" s="2313" t="s">
        <v>630</v>
      </c>
      <c r="G53" s="2314" t="s">
        <v>1537</v>
      </c>
      <c r="H53" s="2319">
        <v>-65374.53</v>
      </c>
      <c r="I53" s="2319">
        <v>-91259.72</v>
      </c>
      <c r="J53" s="2319">
        <v>-84504.51</v>
      </c>
      <c r="K53" s="2315"/>
      <c r="L53" s="2315"/>
      <c r="M53" s="2315"/>
      <c r="N53" s="2315"/>
      <c r="O53" s="2315"/>
      <c r="P53" s="2315"/>
      <c r="Q53" s="2315" t="e">
        <f>VLOOKUP(P53,Data!$D$2:$E$144,2,FALSE)</f>
        <v>#N/A</v>
      </c>
    </row>
    <row r="54" spans="1:25" x14ac:dyDescent="0.2">
      <c r="A54" s="2310" t="s">
        <v>2345</v>
      </c>
      <c r="B54" s="2324" t="s">
        <v>2427</v>
      </c>
      <c r="C54" s="14" t="s">
        <v>2431</v>
      </c>
      <c r="D54" s="1090">
        <v>8200</v>
      </c>
      <c r="E54" s="1090" t="s">
        <v>2336</v>
      </c>
      <c r="F54" s="2323" t="s">
        <v>630</v>
      </c>
      <c r="G54" s="2324" t="s">
        <v>1537</v>
      </c>
      <c r="H54" s="1090"/>
      <c r="I54" s="1090"/>
      <c r="J54" s="1090"/>
      <c r="K54" s="2322"/>
      <c r="L54" s="2322"/>
      <c r="M54" s="2322"/>
      <c r="N54" s="2322"/>
      <c r="O54" s="2310" t="s">
        <v>427</v>
      </c>
      <c r="P54" s="2310" t="s">
        <v>383</v>
      </c>
      <c r="Q54" s="2310">
        <f>VLOOKUP(P54,Data!$D$2:$E$144,2,FALSE)</f>
        <v>48700000</v>
      </c>
    </row>
    <row r="55" spans="1:25" x14ac:dyDescent="0.2">
      <c r="A55" s="2310" t="s">
        <v>2345</v>
      </c>
      <c r="B55" s="2324" t="s">
        <v>2428</v>
      </c>
      <c r="C55" s="132" t="s">
        <v>2434</v>
      </c>
      <c r="D55" s="1090">
        <v>6000</v>
      </c>
      <c r="E55" s="1090" t="s">
        <v>2336</v>
      </c>
      <c r="F55" s="2323" t="s">
        <v>630</v>
      </c>
      <c r="G55" s="2324" t="s">
        <v>1537</v>
      </c>
      <c r="H55" s="1090"/>
      <c r="I55" s="1090"/>
      <c r="J55" s="1090"/>
      <c r="K55" s="2322"/>
      <c r="L55" s="2322"/>
      <c r="M55" s="2322"/>
      <c r="N55" s="2322"/>
      <c r="O55" s="2310" t="s">
        <v>2435</v>
      </c>
      <c r="P55" s="2310" t="s">
        <v>383</v>
      </c>
      <c r="Q55" s="2310">
        <f>VLOOKUP(P55,Data!$D$2:$E$144,2,FALSE)</f>
        <v>48700000</v>
      </c>
    </row>
    <row r="56" spans="1:25" x14ac:dyDescent="0.2">
      <c r="A56" s="2310" t="s">
        <v>2345</v>
      </c>
      <c r="B56" s="2324" t="s">
        <v>2429</v>
      </c>
      <c r="C56" s="14" t="s">
        <v>2432</v>
      </c>
      <c r="D56" s="1090">
        <v>64000</v>
      </c>
      <c r="E56" s="1090" t="s">
        <v>2336</v>
      </c>
      <c r="F56" s="2323" t="s">
        <v>630</v>
      </c>
      <c r="G56" s="2324" t="s">
        <v>1537</v>
      </c>
      <c r="H56" s="1090"/>
      <c r="I56" s="1090"/>
      <c r="J56" s="1090"/>
      <c r="K56" s="2322"/>
      <c r="L56" s="2322"/>
      <c r="M56" s="2322"/>
      <c r="N56" s="2322"/>
      <c r="O56" s="2310" t="s">
        <v>427</v>
      </c>
      <c r="P56" s="2310" t="s">
        <v>381</v>
      </c>
      <c r="Q56" s="2310">
        <f>VLOOKUP(P56,Data!$D$2:$E$144,2,FALSE)</f>
        <v>48900000</v>
      </c>
    </row>
    <row r="57" spans="1:25" x14ac:dyDescent="0.2">
      <c r="A57" s="2310" t="s">
        <v>2345</v>
      </c>
      <c r="B57" s="2324" t="s">
        <v>2430</v>
      </c>
      <c r="C57" s="14" t="s">
        <v>2433</v>
      </c>
      <c r="D57" s="1090">
        <v>20000</v>
      </c>
      <c r="E57" s="1090" t="s">
        <v>2336</v>
      </c>
      <c r="F57" s="2323" t="s">
        <v>630</v>
      </c>
      <c r="G57" s="2324" t="s">
        <v>1537</v>
      </c>
      <c r="H57" s="1090"/>
      <c r="I57" s="1090"/>
      <c r="J57" s="1090"/>
      <c r="K57" s="2322"/>
      <c r="L57" s="2322"/>
      <c r="M57" s="2322"/>
      <c r="N57" s="2322"/>
      <c r="O57" s="2310" t="s">
        <v>2435</v>
      </c>
      <c r="P57" s="2310" t="s">
        <v>381</v>
      </c>
      <c r="Q57" s="2310">
        <f>VLOOKUP(P57,Data!$D$2:$E$144,2,FALSE)</f>
        <v>48900000</v>
      </c>
    </row>
    <row r="58" spans="1:25" x14ac:dyDescent="0.2">
      <c r="A58" s="2310" t="s">
        <v>2346</v>
      </c>
      <c r="B58" s="2312" t="s">
        <v>1536</v>
      </c>
      <c r="C58" s="2310" t="s">
        <v>2352</v>
      </c>
      <c r="D58" s="2318"/>
      <c r="E58" s="2318" t="s">
        <v>2336</v>
      </c>
      <c r="F58" s="2311" t="s">
        <v>629</v>
      </c>
      <c r="G58" s="2312" t="s">
        <v>1536</v>
      </c>
      <c r="H58" s="2318">
        <v>-70298.97</v>
      </c>
      <c r="I58" s="2318">
        <v>-62243.71</v>
      </c>
      <c r="J58" s="2318">
        <v>-83311.429999999993</v>
      </c>
      <c r="O58" s="2310" t="s">
        <v>276</v>
      </c>
      <c r="P58" s="2310" t="s">
        <v>318</v>
      </c>
      <c r="Q58" s="2310">
        <f>VLOOKUP(P58,Data!$D$2:$E$144,2,FALSE)</f>
        <v>79600000</v>
      </c>
    </row>
    <row r="59" spans="1:25" x14ac:dyDescent="0.2">
      <c r="B59" s="2312" t="s">
        <v>2205</v>
      </c>
      <c r="D59" s="2318"/>
      <c r="E59" s="2318"/>
      <c r="F59" s="2311" t="s">
        <v>1297</v>
      </c>
      <c r="G59" s="2312" t="s">
        <v>2205</v>
      </c>
      <c r="H59" s="2318">
        <v>0</v>
      </c>
      <c r="I59" s="2318">
        <v>0</v>
      </c>
      <c r="J59" s="2318">
        <v>-82785</v>
      </c>
      <c r="Q59" s="2310" t="e">
        <f>VLOOKUP(P59,Data!$D$2:$E$144,2,FALSE)</f>
        <v>#N/A</v>
      </c>
    </row>
    <row r="60" spans="1:25" x14ac:dyDescent="0.2">
      <c r="A60" s="2315"/>
      <c r="B60" s="2314"/>
      <c r="C60" s="2315"/>
      <c r="D60" s="2319">
        <f>SUM(D61:D62)</f>
        <v>82589.429999999993</v>
      </c>
      <c r="E60" s="2319"/>
      <c r="F60" s="2313" t="s">
        <v>566</v>
      </c>
      <c r="G60" s="2314" t="s">
        <v>1473</v>
      </c>
      <c r="H60" s="2319">
        <v>-56857.22</v>
      </c>
      <c r="I60" s="2319">
        <v>-85344.99</v>
      </c>
      <c r="J60" s="2319">
        <v>-82589.429999999993</v>
      </c>
      <c r="K60" s="2315"/>
      <c r="L60" s="2315"/>
      <c r="M60" s="2315"/>
      <c r="N60" s="2315"/>
      <c r="O60" s="2315"/>
      <c r="P60" s="2315"/>
      <c r="Q60" s="2315" t="e">
        <f>VLOOKUP(P60,Data!$D$2:$E$144,2,FALSE)</f>
        <v>#N/A</v>
      </c>
    </row>
    <row r="61" spans="1:25" s="2315" customFormat="1" ht="25.5" x14ac:dyDescent="0.2">
      <c r="A61" s="2322" t="s">
        <v>2443</v>
      </c>
      <c r="B61" s="2324" t="s">
        <v>3031</v>
      </c>
      <c r="C61" s="2322" t="s">
        <v>2602</v>
      </c>
      <c r="D61" s="1090">
        <v>82489.429999999993</v>
      </c>
      <c r="E61" s="1090" t="s">
        <v>2336</v>
      </c>
      <c r="F61" s="2311" t="s">
        <v>566</v>
      </c>
      <c r="G61" s="2312" t="s">
        <v>1473</v>
      </c>
      <c r="H61" s="1090"/>
      <c r="I61" s="1090"/>
      <c r="J61" s="1090"/>
      <c r="K61" s="2310"/>
      <c r="L61" s="2310"/>
      <c r="M61" s="2310"/>
      <c r="N61" s="2310"/>
      <c r="O61" s="2310" t="s">
        <v>287</v>
      </c>
      <c r="P61" s="2310" t="s">
        <v>409</v>
      </c>
      <c r="Q61" s="2310">
        <f>VLOOKUP(P61,Data!$D$2:$E$144,2,FALSE)</f>
        <v>60170000</v>
      </c>
      <c r="Y61" s="2317"/>
    </row>
    <row r="62" spans="1:25" s="2322" customFormat="1" ht="25.5" x14ac:dyDescent="0.2">
      <c r="A62" s="2322" t="s">
        <v>2832</v>
      </c>
      <c r="B62" s="2324" t="s">
        <v>3032</v>
      </c>
      <c r="C62" s="2322" t="s">
        <v>3030</v>
      </c>
      <c r="D62" s="1090">
        <v>100</v>
      </c>
      <c r="E62" s="1090" t="s">
        <v>2336</v>
      </c>
      <c r="F62" s="2311" t="s">
        <v>566</v>
      </c>
      <c r="G62" s="2312" t="s">
        <v>1473</v>
      </c>
      <c r="H62" s="1090"/>
      <c r="I62" s="1090"/>
      <c r="J62" s="1090"/>
      <c r="K62" s="2310"/>
      <c r="L62" s="2310"/>
      <c r="M62" s="2310"/>
      <c r="N62" s="2310"/>
      <c r="O62" s="2310" t="s">
        <v>287</v>
      </c>
      <c r="P62" s="2310" t="s">
        <v>409</v>
      </c>
      <c r="Q62" s="2310">
        <f>VLOOKUP(P62,Data!$D$2:$E$144,2,FALSE)</f>
        <v>60170000</v>
      </c>
      <c r="Y62" s="2325"/>
    </row>
    <row r="63" spans="1:25" s="2322" customFormat="1" ht="25.5" x14ac:dyDescent="0.2">
      <c r="A63" s="2322" t="s">
        <v>2524</v>
      </c>
      <c r="B63" s="2324" t="s">
        <v>1431</v>
      </c>
      <c r="C63" s="14" t="s">
        <v>2560</v>
      </c>
      <c r="D63" s="1090">
        <v>82393.399999999994</v>
      </c>
      <c r="E63" s="1090" t="s">
        <v>2336</v>
      </c>
      <c r="F63" s="2311" t="s">
        <v>524</v>
      </c>
      <c r="G63" s="2312" t="s">
        <v>1431</v>
      </c>
      <c r="H63" s="2318">
        <v>-89020.4</v>
      </c>
      <c r="I63" s="2318">
        <v>-88274.4</v>
      </c>
      <c r="J63" s="2318">
        <v>-82393.399999999994</v>
      </c>
      <c r="K63" s="2310"/>
      <c r="L63" s="2310"/>
      <c r="M63" s="2310"/>
      <c r="N63" s="2310"/>
      <c r="O63" s="2310" t="s">
        <v>2503</v>
      </c>
      <c r="P63" s="2310" t="s">
        <v>395</v>
      </c>
      <c r="Q63" s="2310">
        <f>VLOOKUP(P63,Data!$D$2:$E$144,2,FALSE)</f>
        <v>35110000</v>
      </c>
      <c r="Y63" s="2325"/>
    </row>
    <row r="64" spans="1:25" s="2322" customFormat="1" x14ac:dyDescent="0.2">
      <c r="A64" s="2315"/>
      <c r="B64" s="2314"/>
      <c r="C64" s="68"/>
      <c r="D64" s="2319">
        <f>SUM(D65:D66)</f>
        <v>136405</v>
      </c>
      <c r="E64" s="2319"/>
      <c r="F64" s="2313" t="s">
        <v>952</v>
      </c>
      <c r="G64" s="2314" t="s">
        <v>1859</v>
      </c>
      <c r="H64" s="2319">
        <v>-27763.86</v>
      </c>
      <c r="I64" s="2319">
        <v>-19534.43</v>
      </c>
      <c r="J64" s="2319">
        <v>-76449.39</v>
      </c>
      <c r="K64" s="2315"/>
      <c r="L64" s="2315"/>
      <c r="M64" s="2315"/>
      <c r="N64" s="2315"/>
      <c r="O64" s="2315"/>
      <c r="P64" s="2315"/>
      <c r="Q64" s="2315"/>
      <c r="Y64" s="2325"/>
    </row>
    <row r="65" spans="1:25" x14ac:dyDescent="0.2">
      <c r="A65" s="2322" t="s">
        <v>2345</v>
      </c>
      <c r="B65" s="2324" t="s">
        <v>2465</v>
      </c>
      <c r="C65" s="14" t="s">
        <v>2467</v>
      </c>
      <c r="D65" s="1090">
        <v>111105</v>
      </c>
      <c r="E65" s="1090" t="s">
        <v>2337</v>
      </c>
      <c r="F65" s="2323" t="s">
        <v>952</v>
      </c>
      <c r="G65" s="2324" t="s">
        <v>1859</v>
      </c>
      <c r="H65" s="1090"/>
      <c r="I65" s="1090"/>
      <c r="J65" s="1090"/>
      <c r="K65" s="2322"/>
      <c r="L65" s="2322"/>
      <c r="M65" s="2322"/>
      <c r="N65" s="2322"/>
      <c r="O65" s="2310" t="s">
        <v>427</v>
      </c>
      <c r="P65" s="2310" t="s">
        <v>370</v>
      </c>
      <c r="Q65" s="2310">
        <f>VLOOKUP(P65,Data!$D$2:$E$144,2,FALSE)</f>
        <v>30200000</v>
      </c>
    </row>
    <row r="66" spans="1:25" ht="25.5" x14ac:dyDescent="0.2">
      <c r="A66" s="2322" t="s">
        <v>2345</v>
      </c>
      <c r="B66" s="2324" t="s">
        <v>2466</v>
      </c>
      <c r="C66" s="2322" t="s">
        <v>2468</v>
      </c>
      <c r="D66" s="1090">
        <v>25300</v>
      </c>
      <c r="E66" s="1090" t="s">
        <v>2336</v>
      </c>
      <c r="F66" s="2323" t="s">
        <v>952</v>
      </c>
      <c r="G66" s="2324" t="s">
        <v>1859</v>
      </c>
      <c r="H66" s="1090"/>
      <c r="I66" s="1090"/>
      <c r="J66" s="1090"/>
      <c r="K66" s="2322"/>
      <c r="L66" s="2322"/>
      <c r="M66" s="2322"/>
      <c r="N66" s="2322"/>
      <c r="O66" s="2310" t="s">
        <v>427</v>
      </c>
      <c r="P66" s="2310" t="s">
        <v>371</v>
      </c>
      <c r="Q66" s="2310">
        <f>VLOOKUP(P66,Data!$D$2:$E$144,2,FALSE)</f>
        <v>72610000</v>
      </c>
    </row>
    <row r="67" spans="1:25" s="2315" customFormat="1" x14ac:dyDescent="0.2">
      <c r="B67" s="2314"/>
      <c r="C67" s="68"/>
      <c r="D67" s="2319">
        <f>SUM(D68:D70)</f>
        <v>1140.5</v>
      </c>
      <c r="E67" s="2319"/>
      <c r="F67" s="2313" t="s">
        <v>556</v>
      </c>
      <c r="G67" s="2314" t="s">
        <v>1463</v>
      </c>
      <c r="H67" s="2319">
        <v>-51743.16</v>
      </c>
      <c r="I67" s="2319">
        <v>-43936.65</v>
      </c>
      <c r="J67" s="2319">
        <v>-69351.78</v>
      </c>
      <c r="Q67" s="2315" t="e">
        <f>VLOOKUP(P67,Data!$D$2:$E$144,2,FALSE)</f>
        <v>#N/A</v>
      </c>
      <c r="Y67" s="2317"/>
    </row>
    <row r="68" spans="1:25" ht="25.5" x14ac:dyDescent="0.2">
      <c r="A68" s="2322" t="s">
        <v>2524</v>
      </c>
      <c r="B68" s="2324" t="s">
        <v>2660</v>
      </c>
      <c r="C68" s="14" t="s">
        <v>2345</v>
      </c>
      <c r="D68" s="1090">
        <v>75.16</v>
      </c>
      <c r="E68" s="1090" t="s">
        <v>2337</v>
      </c>
      <c r="F68" s="2311" t="s">
        <v>556</v>
      </c>
      <c r="G68" s="2312" t="s">
        <v>1463</v>
      </c>
      <c r="H68" s="1090"/>
      <c r="I68" s="1090"/>
      <c r="J68" s="1090"/>
      <c r="O68" s="2310" t="s">
        <v>427</v>
      </c>
      <c r="P68" s="2310" t="s">
        <v>371</v>
      </c>
      <c r="Q68" s="2310">
        <f>VLOOKUP(P68,Data!$D$2:$E$144,2,FALSE)</f>
        <v>72610000</v>
      </c>
    </row>
    <row r="69" spans="1:25" s="2322" customFormat="1" x14ac:dyDescent="0.2">
      <c r="A69" s="2322" t="s">
        <v>2372</v>
      </c>
      <c r="B69" s="2324" t="s">
        <v>2661</v>
      </c>
      <c r="C69" s="14" t="s">
        <v>2659</v>
      </c>
      <c r="D69" s="1090">
        <v>1065.3399999999999</v>
      </c>
      <c r="E69" s="1090" t="s">
        <v>2336</v>
      </c>
      <c r="F69" s="2311" t="s">
        <v>556</v>
      </c>
      <c r="G69" s="2312" t="s">
        <v>1463</v>
      </c>
      <c r="H69" s="1090"/>
      <c r="I69" s="1090"/>
      <c r="J69" s="1090"/>
      <c r="K69" s="2310"/>
      <c r="L69" s="2310"/>
      <c r="M69" s="2310"/>
      <c r="N69" s="2310"/>
      <c r="O69" s="2310" t="s">
        <v>427</v>
      </c>
      <c r="P69" s="2310" t="s">
        <v>375</v>
      </c>
      <c r="Q69" s="2310">
        <f>VLOOKUP(P69,Data!$D$2:$E$144,2,FALSE)</f>
        <v>32250000</v>
      </c>
      <c r="Y69" s="2325"/>
    </row>
    <row r="70" spans="1:25" x14ac:dyDescent="0.2">
      <c r="A70" s="2322" t="s">
        <v>2832</v>
      </c>
      <c r="B70" s="2324" t="s">
        <v>3019</v>
      </c>
      <c r="C70" s="14" t="s">
        <v>3018</v>
      </c>
      <c r="D70" s="1090">
        <v>0</v>
      </c>
      <c r="E70" s="1090" t="s">
        <v>2337</v>
      </c>
      <c r="F70" s="2311" t="s">
        <v>556</v>
      </c>
      <c r="G70" s="2312" t="s">
        <v>1463</v>
      </c>
      <c r="H70" s="1090"/>
      <c r="I70" s="1090"/>
      <c r="J70" s="1090"/>
      <c r="O70" s="2310" t="s">
        <v>427</v>
      </c>
      <c r="P70" s="2310" t="s">
        <v>371</v>
      </c>
      <c r="Q70" s="2310">
        <f>VLOOKUP(P70,Data!$D$2:$E$144,2,FALSE)</f>
        <v>72610000</v>
      </c>
    </row>
    <row r="71" spans="1:25" x14ac:dyDescent="0.2">
      <c r="A71" s="2315"/>
      <c r="B71" s="2314"/>
      <c r="C71" s="68"/>
      <c r="D71" s="2319">
        <f>SUM(D72:D73)</f>
        <v>41351</v>
      </c>
      <c r="E71" s="2319"/>
      <c r="F71" s="2313" t="s">
        <v>1351</v>
      </c>
      <c r="G71" s="2314" t="s">
        <v>2259</v>
      </c>
      <c r="H71" s="2319">
        <v>-6039.12</v>
      </c>
      <c r="I71" s="2319">
        <v>-2798.06</v>
      </c>
      <c r="J71" s="2319">
        <v>-65760.97</v>
      </c>
      <c r="K71" s="2315"/>
      <c r="L71" s="2315"/>
      <c r="M71" s="2315"/>
      <c r="N71" s="2315"/>
      <c r="O71" s="2315"/>
      <c r="P71" s="2315"/>
      <c r="Q71" s="2315" t="e">
        <f>VLOOKUP(P71,Data!$D$2:$E$144,2,FALSE)</f>
        <v>#N/A</v>
      </c>
    </row>
    <row r="72" spans="1:25" s="2315" customFormat="1" x14ac:dyDescent="0.2">
      <c r="A72" s="2310" t="s">
        <v>2346</v>
      </c>
      <c r="B72" s="2312" t="s">
        <v>3219</v>
      </c>
      <c r="C72" s="13" t="s">
        <v>2359</v>
      </c>
      <c r="D72" s="2318">
        <v>40551</v>
      </c>
      <c r="E72" s="2318" t="s">
        <v>2336</v>
      </c>
      <c r="F72" s="2311" t="s">
        <v>1351</v>
      </c>
      <c r="G72" s="2312" t="s">
        <v>2259</v>
      </c>
      <c r="H72" s="1090"/>
      <c r="I72" s="1090"/>
      <c r="J72" s="1090"/>
      <c r="K72" s="2310"/>
      <c r="L72" s="2310"/>
      <c r="M72" s="2310"/>
      <c r="N72" s="2310"/>
      <c r="O72" s="2310" t="s">
        <v>276</v>
      </c>
      <c r="P72" s="2310" t="s">
        <v>311</v>
      </c>
      <c r="Q72" s="2310">
        <f>VLOOKUP(P72,Data!$D$2:$E$144,2,FALSE)</f>
        <v>66000000</v>
      </c>
      <c r="Y72" s="2317"/>
    </row>
    <row r="73" spans="1:25" ht="14.25" x14ac:dyDescent="0.25">
      <c r="A73" s="2322" t="s">
        <v>2835</v>
      </c>
      <c r="B73" s="2324" t="s">
        <v>3220</v>
      </c>
      <c r="C73" s="14" t="s">
        <v>3218</v>
      </c>
      <c r="D73" s="1090">
        <v>800</v>
      </c>
      <c r="E73" s="1090" t="s">
        <v>2336</v>
      </c>
      <c r="F73" s="2311" t="s">
        <v>1351</v>
      </c>
      <c r="G73" s="2312" t="s">
        <v>2259</v>
      </c>
      <c r="H73" s="1090"/>
      <c r="I73" s="1090"/>
      <c r="J73" s="1090"/>
      <c r="O73" s="2310" t="s">
        <v>2503</v>
      </c>
      <c r="P73" s="2310" t="s">
        <v>395</v>
      </c>
      <c r="Q73" s="2310">
        <f>VLOOKUP(P73,Data!$D$2:$E$144,2,FALSE)</f>
        <v>35110000</v>
      </c>
    </row>
    <row r="74" spans="1:25" x14ac:dyDescent="0.2">
      <c r="B74" s="2312" t="s">
        <v>1921</v>
      </c>
      <c r="D74" s="2318"/>
      <c r="E74" s="2318"/>
      <c r="F74" s="2311" t="s">
        <v>1014</v>
      </c>
      <c r="G74" s="2312" t="s">
        <v>1921</v>
      </c>
      <c r="H74" s="2318">
        <v>-92724.34</v>
      </c>
      <c r="I74" s="2318">
        <v>-7595.62</v>
      </c>
      <c r="J74" s="2318">
        <v>-63187.5</v>
      </c>
      <c r="Q74" s="2310" t="e">
        <f>VLOOKUP(P74,Data!$D$2:$E$144,2,FALSE)</f>
        <v>#N/A</v>
      </c>
    </row>
    <row r="75" spans="1:25" x14ac:dyDescent="0.2">
      <c r="A75" s="2310" t="s">
        <v>2351</v>
      </c>
      <c r="B75" s="2312" t="s">
        <v>1621</v>
      </c>
      <c r="C75" s="2310" t="s">
        <v>2371</v>
      </c>
      <c r="D75" s="2318"/>
      <c r="E75" s="2318" t="s">
        <v>2336</v>
      </c>
      <c r="F75" s="2311" t="s">
        <v>714</v>
      </c>
      <c r="G75" s="2312" t="s">
        <v>1621</v>
      </c>
      <c r="H75" s="2318">
        <v>0</v>
      </c>
      <c r="I75" s="2318">
        <v>-63881.79</v>
      </c>
      <c r="J75" s="2318">
        <v>-59958.49</v>
      </c>
      <c r="O75" s="2310" t="s">
        <v>276</v>
      </c>
      <c r="P75" s="2310" t="s">
        <v>318</v>
      </c>
      <c r="Q75" s="2310">
        <f>VLOOKUP(P75,Data!$D$2:$E$144,2,FALSE)</f>
        <v>79600000</v>
      </c>
    </row>
    <row r="76" spans="1:25" x14ac:dyDescent="0.2">
      <c r="B76" s="2312" t="s">
        <v>1835</v>
      </c>
      <c r="D76" s="2318"/>
      <c r="E76" s="2318"/>
      <c r="F76" s="2311" t="s">
        <v>928</v>
      </c>
      <c r="G76" s="2312" t="s">
        <v>1835</v>
      </c>
      <c r="H76" s="2318">
        <v>0</v>
      </c>
      <c r="I76" s="2318">
        <v>-16478.43</v>
      </c>
      <c r="J76" s="2318">
        <v>-58853.1</v>
      </c>
      <c r="Q76" s="2310" t="e">
        <f>VLOOKUP(P76,Data!$D$2:$E$144,2,FALSE)</f>
        <v>#N/A</v>
      </c>
    </row>
    <row r="77" spans="1:25" ht="25.5" x14ac:dyDescent="0.2">
      <c r="A77" s="2310" t="s">
        <v>2346</v>
      </c>
      <c r="B77" s="2312" t="s">
        <v>1708</v>
      </c>
      <c r="C77" s="2310" t="s">
        <v>2350</v>
      </c>
      <c r="D77" s="2318">
        <v>5000</v>
      </c>
      <c r="E77" s="2318" t="s">
        <v>2336</v>
      </c>
      <c r="F77" s="2311" t="s">
        <v>801</v>
      </c>
      <c r="G77" s="2312" t="s">
        <v>1708</v>
      </c>
      <c r="H77" s="2318">
        <v>-64551.1</v>
      </c>
      <c r="I77" s="2318">
        <v>-63960.61</v>
      </c>
      <c r="J77" s="2318">
        <v>-57425.46</v>
      </c>
      <c r="O77" s="2310" t="s">
        <v>276</v>
      </c>
      <c r="P77" s="2310" t="s">
        <v>315</v>
      </c>
      <c r="Q77" s="2310">
        <f>VLOOKUP(P77,Data!$D$2:$E$144,2,FALSE)</f>
        <v>79630000</v>
      </c>
    </row>
    <row r="78" spans="1:25" x14ac:dyDescent="0.2">
      <c r="A78" s="2315"/>
      <c r="B78" s="2314"/>
      <c r="C78" s="2315"/>
      <c r="D78" s="2319">
        <f>SUM(D79:D80)</f>
        <v>67309</v>
      </c>
      <c r="E78" s="2319"/>
      <c r="F78" s="2313" t="s">
        <v>1332</v>
      </c>
      <c r="G78" s="2314" t="s">
        <v>2240</v>
      </c>
      <c r="H78" s="2319">
        <v>-101802</v>
      </c>
      <c r="I78" s="2319">
        <v>-110067.79</v>
      </c>
      <c r="J78" s="2319">
        <v>-54730.53</v>
      </c>
      <c r="K78" s="2315"/>
      <c r="L78" s="2315"/>
      <c r="M78" s="2315"/>
      <c r="N78" s="2315"/>
      <c r="O78" s="2315"/>
      <c r="P78" s="2315"/>
      <c r="Q78" s="2315" t="e">
        <f>VLOOKUP(P78,Data!$D$2:$E$144,2,FALSE)</f>
        <v>#N/A</v>
      </c>
    </row>
    <row r="79" spans="1:25" x14ac:dyDescent="0.2">
      <c r="A79" s="2310" t="s">
        <v>2346</v>
      </c>
      <c r="B79" s="2312" t="s">
        <v>2613</v>
      </c>
      <c r="C79" s="2310" t="s">
        <v>2361</v>
      </c>
      <c r="D79" s="2318">
        <v>54731</v>
      </c>
      <c r="E79" s="2318" t="s">
        <v>2337</v>
      </c>
      <c r="F79" s="2311" t="s">
        <v>1332</v>
      </c>
      <c r="G79" s="2312" t="s">
        <v>2240</v>
      </c>
      <c r="H79" s="1090"/>
      <c r="I79" s="1090"/>
      <c r="J79" s="1090"/>
      <c r="O79" s="2310" t="s">
        <v>276</v>
      </c>
      <c r="P79" s="2310" t="s">
        <v>311</v>
      </c>
      <c r="Q79" s="2310">
        <f>VLOOKUP(P79,Data!$D$2:$E$144,2,FALSE)</f>
        <v>66000000</v>
      </c>
    </row>
    <row r="80" spans="1:25" x14ac:dyDescent="0.2">
      <c r="A80" s="2322" t="s">
        <v>2443</v>
      </c>
      <c r="B80" s="2324" t="s">
        <v>2614</v>
      </c>
      <c r="C80" s="2322" t="s">
        <v>2615</v>
      </c>
      <c r="D80" s="1090">
        <v>12578</v>
      </c>
      <c r="E80" s="1090" t="s">
        <v>2336</v>
      </c>
      <c r="F80" s="2311" t="s">
        <v>1332</v>
      </c>
      <c r="G80" s="2312" t="s">
        <v>2240</v>
      </c>
      <c r="H80" s="1090"/>
      <c r="I80" s="1090"/>
      <c r="J80" s="1090"/>
      <c r="O80" s="2310" t="s">
        <v>276</v>
      </c>
      <c r="P80" s="2310" t="s">
        <v>311</v>
      </c>
      <c r="Q80" s="2310">
        <f>VLOOKUP(P80,Data!$D$2:$E$144,2,FALSE)</f>
        <v>66000000</v>
      </c>
    </row>
    <row r="81" spans="1:25" s="2315" customFormat="1" x14ac:dyDescent="0.2">
      <c r="A81" s="2310"/>
      <c r="B81" s="2312" t="s">
        <v>2264</v>
      </c>
      <c r="C81" s="2310"/>
      <c r="D81" s="2318"/>
      <c r="E81" s="2318"/>
      <c r="F81" s="2311" t="s">
        <v>1356</v>
      </c>
      <c r="G81" s="2312" t="s">
        <v>2264</v>
      </c>
      <c r="H81" s="2318">
        <v>-52150.5</v>
      </c>
      <c r="I81" s="2318">
        <v>-55125.84</v>
      </c>
      <c r="J81" s="2318">
        <v>-51547</v>
      </c>
      <c r="K81" s="2310"/>
      <c r="L81" s="2310"/>
      <c r="M81" s="2310"/>
      <c r="N81" s="2310"/>
      <c r="O81" s="2310"/>
      <c r="P81" s="2310"/>
      <c r="Q81" s="2310" t="e">
        <f>VLOOKUP(P81,Data!$D$2:$E$144,2,FALSE)</f>
        <v>#N/A</v>
      </c>
      <c r="Y81" s="2317"/>
    </row>
    <row r="82" spans="1:25" x14ac:dyDescent="0.2">
      <c r="A82" s="2310" t="s">
        <v>2345</v>
      </c>
      <c r="B82" s="2312" t="s">
        <v>1787</v>
      </c>
      <c r="C82" s="14" t="s">
        <v>2458</v>
      </c>
      <c r="D82" s="1090">
        <v>64000</v>
      </c>
      <c r="E82" s="1090" t="s">
        <v>2336</v>
      </c>
      <c r="F82" s="2311" t="s">
        <v>880</v>
      </c>
      <c r="G82" s="2312" t="s">
        <v>1787</v>
      </c>
      <c r="H82" s="2318">
        <v>-87481.600000000006</v>
      </c>
      <c r="I82" s="2318">
        <v>-58678.04</v>
      </c>
      <c r="J82" s="2318">
        <v>-51448</v>
      </c>
      <c r="O82" s="2310" t="s">
        <v>427</v>
      </c>
      <c r="P82" s="2310" t="s">
        <v>380</v>
      </c>
      <c r="Q82" s="2310">
        <f>VLOOKUP(P82,Data!$D$2:$E$144,2,FALSE)</f>
        <v>48100000</v>
      </c>
    </row>
    <row r="83" spans="1:25" ht="25.5" x14ac:dyDescent="0.2">
      <c r="A83" s="2322" t="s">
        <v>2835</v>
      </c>
      <c r="B83" s="2324" t="s">
        <v>1693</v>
      </c>
      <c r="C83" s="14" t="s">
        <v>2900</v>
      </c>
      <c r="D83" s="1090">
        <v>73497</v>
      </c>
      <c r="E83" s="1090" t="s">
        <v>2336</v>
      </c>
      <c r="F83" s="2323" t="s">
        <v>786</v>
      </c>
      <c r="G83" s="2324" t="s">
        <v>1693</v>
      </c>
      <c r="H83" s="1090">
        <v>-206701.39</v>
      </c>
      <c r="I83" s="1090">
        <v>-42870.01</v>
      </c>
      <c r="J83" s="1090">
        <v>-49644.43</v>
      </c>
      <c r="K83" s="2322"/>
      <c r="L83" s="2322"/>
      <c r="M83" s="2322"/>
      <c r="N83" s="2322"/>
      <c r="O83" s="2310" t="s">
        <v>2379</v>
      </c>
      <c r="P83" s="2310" t="s">
        <v>343</v>
      </c>
      <c r="Q83" s="2310">
        <f>VLOOKUP(P83,Data!$D$2:$E$144,2,FALSE)</f>
        <v>18100000</v>
      </c>
    </row>
    <row r="84" spans="1:25" s="2315" customFormat="1" x14ac:dyDescent="0.2">
      <c r="A84" s="2322" t="s">
        <v>2835</v>
      </c>
      <c r="B84" s="2324" t="s">
        <v>1751</v>
      </c>
      <c r="C84" s="14" t="s">
        <v>3185</v>
      </c>
      <c r="D84" s="1090">
        <v>42773.339999999989</v>
      </c>
      <c r="E84" s="1090"/>
      <c r="F84" s="2311" t="s">
        <v>844</v>
      </c>
      <c r="G84" s="2312" t="s">
        <v>1751</v>
      </c>
      <c r="H84" s="2318">
        <v>-392.66</v>
      </c>
      <c r="I84" s="2318">
        <v>-1329.91</v>
      </c>
      <c r="J84" s="2318">
        <v>-47973.49</v>
      </c>
      <c r="K84" s="2310"/>
      <c r="L84" s="2310"/>
      <c r="M84" s="2310"/>
      <c r="N84" s="2310"/>
      <c r="O84" s="2310" t="s">
        <v>2503</v>
      </c>
      <c r="P84" s="2310" t="s">
        <v>395</v>
      </c>
      <c r="Q84" s="2310">
        <f>VLOOKUP(P84,Data!$D$2:$E$144,2,FALSE)</f>
        <v>35110000</v>
      </c>
      <c r="Y84" s="2317"/>
    </row>
    <row r="85" spans="1:25" s="2322" customFormat="1" x14ac:dyDescent="0.2">
      <c r="A85" s="2310"/>
      <c r="B85" s="2312" t="s">
        <v>1964</v>
      </c>
      <c r="C85" s="2310"/>
      <c r="D85" s="2318"/>
      <c r="E85" s="2318"/>
      <c r="F85" s="2311" t="s">
        <v>1057</v>
      </c>
      <c r="G85" s="2312" t="s">
        <v>1964</v>
      </c>
      <c r="H85" s="2318">
        <v>-980758.52</v>
      </c>
      <c r="I85" s="2318">
        <v>-701272.44</v>
      </c>
      <c r="J85" s="2318">
        <v>-47969.77</v>
      </c>
      <c r="K85" s="2310"/>
      <c r="L85" s="2310"/>
      <c r="M85" s="2310"/>
      <c r="N85" s="2310"/>
      <c r="O85" s="2310"/>
      <c r="P85" s="2310"/>
      <c r="Q85" s="2310" t="e">
        <f>VLOOKUP(P85,Data!$D$2:$E$144,2,FALSE)</f>
        <v>#N/A</v>
      </c>
      <c r="Y85" s="2325"/>
    </row>
    <row r="86" spans="1:25" s="2322" customFormat="1" x14ac:dyDescent="0.2">
      <c r="A86" s="2315"/>
      <c r="B86" s="2314"/>
      <c r="C86" s="68"/>
      <c r="D86" s="2319">
        <f>SUM(D87:D89)</f>
        <v>47450</v>
      </c>
      <c r="E86" s="2319"/>
      <c r="F86" s="2313" t="s">
        <v>1171</v>
      </c>
      <c r="G86" s="2314" t="s">
        <v>2079</v>
      </c>
      <c r="H86" s="2319">
        <v>0</v>
      </c>
      <c r="I86" s="2319">
        <v>-29701.200000000001</v>
      </c>
      <c r="J86" s="2319">
        <v>-47449.48</v>
      </c>
      <c r="K86" s="2315"/>
      <c r="L86" s="2315"/>
      <c r="M86" s="2315"/>
      <c r="N86" s="2315"/>
      <c r="O86" s="2315"/>
      <c r="P86" s="2315"/>
      <c r="Q86" s="2315" t="e">
        <f>VLOOKUP(P86,Data!$D$2:$E$144,2,FALSE)</f>
        <v>#N/A</v>
      </c>
      <c r="Y86" s="2325"/>
    </row>
    <row r="87" spans="1:25" x14ac:dyDescent="0.2">
      <c r="A87" s="2322" t="s">
        <v>2372</v>
      </c>
      <c r="B87" s="2324" t="s">
        <v>3190</v>
      </c>
      <c r="C87" s="14" t="s">
        <v>2764</v>
      </c>
      <c r="D87" s="1090">
        <v>1200</v>
      </c>
      <c r="E87" s="1090" t="s">
        <v>2336</v>
      </c>
      <c r="F87" s="2311" t="s">
        <v>1171</v>
      </c>
      <c r="G87" s="2312" t="s">
        <v>2079</v>
      </c>
      <c r="H87" s="1090"/>
      <c r="I87" s="1090"/>
      <c r="J87" s="1090"/>
      <c r="O87" s="2310" t="s">
        <v>276</v>
      </c>
      <c r="P87" s="2310" t="s">
        <v>309</v>
      </c>
      <c r="Q87" s="2310">
        <f>VLOOKUP(P87,Data!$D$2:$E$144,2,FALSE)</f>
        <v>80500000</v>
      </c>
    </row>
    <row r="88" spans="1:25" ht="25.5" x14ac:dyDescent="0.2">
      <c r="A88" s="2322" t="s">
        <v>2832</v>
      </c>
      <c r="B88" s="2324" t="s">
        <v>3191</v>
      </c>
      <c r="C88" s="14" t="s">
        <v>3189</v>
      </c>
      <c r="D88" s="1090">
        <v>40890</v>
      </c>
      <c r="E88" s="1090" t="s">
        <v>2336</v>
      </c>
      <c r="F88" s="2311" t="s">
        <v>1171</v>
      </c>
      <c r="G88" s="2312" t="s">
        <v>2079</v>
      </c>
      <c r="H88" s="1090"/>
      <c r="I88" s="1090"/>
      <c r="J88" s="1090"/>
      <c r="O88" s="2310" t="s">
        <v>287</v>
      </c>
      <c r="P88" s="2310" t="s">
        <v>412</v>
      </c>
      <c r="Q88" s="2310">
        <f>VLOOKUP(P88,Data!$D$2:$E$144,2,FALSE)</f>
        <v>34300000</v>
      </c>
    </row>
    <row r="89" spans="1:25" ht="25.5" x14ac:dyDescent="0.2">
      <c r="A89" s="2322" t="s">
        <v>2835</v>
      </c>
      <c r="B89" s="2324" t="s">
        <v>3192</v>
      </c>
      <c r="C89" s="14" t="s">
        <v>3189</v>
      </c>
      <c r="D89" s="1090">
        <v>5360</v>
      </c>
      <c r="E89" s="1090" t="s">
        <v>2336</v>
      </c>
      <c r="F89" s="2311" t="s">
        <v>1171</v>
      </c>
      <c r="G89" s="2312" t="s">
        <v>2079</v>
      </c>
      <c r="H89" s="1090"/>
      <c r="I89" s="1090"/>
      <c r="J89" s="1090"/>
      <c r="O89" s="2310" t="s">
        <v>287</v>
      </c>
      <c r="P89" s="2310" t="s">
        <v>412</v>
      </c>
      <c r="Q89" s="2310">
        <f>VLOOKUP(P89,Data!$D$2:$E$144,2,FALSE)</f>
        <v>34300000</v>
      </c>
    </row>
    <row r="90" spans="1:25" x14ac:dyDescent="0.2">
      <c r="B90" s="2312" t="s">
        <v>1560</v>
      </c>
      <c r="D90" s="2318"/>
      <c r="E90" s="2318"/>
      <c r="F90" s="2311" t="s">
        <v>653</v>
      </c>
      <c r="G90" s="2312" t="s">
        <v>1560</v>
      </c>
      <c r="H90" s="2318">
        <v>-920.8</v>
      </c>
      <c r="I90" s="2318">
        <v>-25000</v>
      </c>
      <c r="J90" s="2318">
        <v>-45077.39</v>
      </c>
      <c r="Q90" s="2310" t="e">
        <f>VLOOKUP(P90,Data!$D$2:$E$144,2,FALSE)</f>
        <v>#N/A</v>
      </c>
    </row>
    <row r="91" spans="1:25" x14ac:dyDescent="0.2">
      <c r="A91" s="2315"/>
      <c r="B91" s="2314"/>
      <c r="C91" s="68"/>
      <c r="D91" s="2319">
        <f>SUM(D92:D93)</f>
        <v>13326</v>
      </c>
      <c r="E91" s="2319"/>
      <c r="F91" s="2313" t="s">
        <v>616</v>
      </c>
      <c r="G91" s="2314" t="s">
        <v>1523</v>
      </c>
      <c r="H91" s="2319">
        <v>-19161.89</v>
      </c>
      <c r="I91" s="2319">
        <v>-92437.96</v>
      </c>
      <c r="J91" s="2319">
        <v>-44326.239999999998</v>
      </c>
      <c r="K91" s="2315"/>
      <c r="L91" s="2315"/>
      <c r="M91" s="2315"/>
      <c r="N91" s="2315"/>
      <c r="O91" s="2315"/>
      <c r="P91" s="2315"/>
      <c r="Q91" s="2315"/>
    </row>
    <row r="92" spans="1:25" x14ac:dyDescent="0.2">
      <c r="A92" s="2322" t="s">
        <v>2345</v>
      </c>
      <c r="B92" s="2324" t="s">
        <v>2416</v>
      </c>
      <c r="C92" s="14" t="s">
        <v>2418</v>
      </c>
      <c r="D92" s="1090">
        <v>9285</v>
      </c>
      <c r="E92" s="1090" t="s">
        <v>2336</v>
      </c>
      <c r="F92" s="2323" t="s">
        <v>616</v>
      </c>
      <c r="G92" s="2324" t="s">
        <v>1523</v>
      </c>
      <c r="H92" s="1090"/>
      <c r="I92" s="1090"/>
      <c r="J92" s="1090"/>
      <c r="K92" s="2322"/>
      <c r="L92" s="2322"/>
      <c r="M92" s="2322"/>
      <c r="N92" s="2322"/>
      <c r="O92" s="2310" t="s">
        <v>427</v>
      </c>
      <c r="P92" s="2310" t="s">
        <v>382</v>
      </c>
      <c r="Q92" s="2310">
        <f>VLOOKUP(P92,Data!$D$2:$E$144,2,FALSE)</f>
        <v>48200000</v>
      </c>
    </row>
    <row r="93" spans="1:25" x14ac:dyDescent="0.2">
      <c r="A93" s="2322" t="s">
        <v>2345</v>
      </c>
      <c r="B93" s="2324" t="s">
        <v>2417</v>
      </c>
      <c r="C93" s="14" t="s">
        <v>2419</v>
      </c>
      <c r="D93" s="1090">
        <v>4041</v>
      </c>
      <c r="E93" s="1090" t="s">
        <v>2336</v>
      </c>
      <c r="F93" s="2323" t="s">
        <v>616</v>
      </c>
      <c r="G93" s="2324" t="s">
        <v>1523</v>
      </c>
      <c r="H93" s="1090"/>
      <c r="I93" s="1090"/>
      <c r="J93" s="1090"/>
      <c r="K93" s="2322"/>
      <c r="L93" s="2322"/>
      <c r="M93" s="2322"/>
      <c r="N93" s="2322"/>
      <c r="O93" s="2310" t="s">
        <v>427</v>
      </c>
      <c r="P93" s="2310" t="s">
        <v>382</v>
      </c>
      <c r="Q93" s="2310">
        <f>VLOOKUP(P93,Data!$D$2:$E$144,2,FALSE)</f>
        <v>48200000</v>
      </c>
    </row>
    <row r="94" spans="1:25" s="2315" customFormat="1" x14ac:dyDescent="0.2">
      <c r="B94" s="2314"/>
      <c r="C94" s="68"/>
      <c r="D94" s="2319">
        <f>SUM(D95:D97)</f>
        <v>24194</v>
      </c>
      <c r="E94" s="2319"/>
      <c r="F94" s="2313" t="s">
        <v>693</v>
      </c>
      <c r="G94" s="2314" t="s">
        <v>1600</v>
      </c>
      <c r="H94" s="2319">
        <v>-38562.370000000003</v>
      </c>
      <c r="I94" s="2319">
        <v>-42470.6</v>
      </c>
      <c r="J94" s="2319">
        <v>-43990.69</v>
      </c>
      <c r="Q94" s="2315" t="e">
        <f>VLOOKUP(P94,Data!$D$2:$E$144,2,FALSE)</f>
        <v>#N/A</v>
      </c>
      <c r="Y94" s="2317"/>
    </row>
    <row r="95" spans="1:25" x14ac:dyDescent="0.2">
      <c r="A95" s="2310" t="s">
        <v>2345</v>
      </c>
      <c r="B95" s="2312" t="s">
        <v>2475</v>
      </c>
      <c r="C95" s="14" t="s">
        <v>2438</v>
      </c>
      <c r="D95" s="1090">
        <v>22302</v>
      </c>
      <c r="E95" s="1090" t="s">
        <v>2336</v>
      </c>
      <c r="F95" s="2311" t="s">
        <v>693</v>
      </c>
      <c r="G95" s="2312" t="s">
        <v>1600</v>
      </c>
      <c r="H95" s="1090"/>
      <c r="I95" s="1090"/>
      <c r="J95" s="1090"/>
      <c r="O95" s="2310" t="s">
        <v>427</v>
      </c>
      <c r="P95" s="2310" t="s">
        <v>375</v>
      </c>
      <c r="Q95" s="2310">
        <f>VLOOKUP(P95,Data!$D$2:$E$144,2,FALSE)</f>
        <v>32250000</v>
      </c>
    </row>
    <row r="96" spans="1:25" s="2322" customFormat="1" x14ac:dyDescent="0.2">
      <c r="A96" s="2310" t="s">
        <v>2345</v>
      </c>
      <c r="B96" s="2312" t="s">
        <v>2476</v>
      </c>
      <c r="C96" s="14" t="s">
        <v>2478</v>
      </c>
      <c r="D96" s="1090">
        <v>942</v>
      </c>
      <c r="E96" s="1090" t="s">
        <v>2336</v>
      </c>
      <c r="F96" s="2311" t="s">
        <v>693</v>
      </c>
      <c r="G96" s="2312" t="s">
        <v>1600</v>
      </c>
      <c r="H96" s="1090"/>
      <c r="I96" s="1090"/>
      <c r="J96" s="1090"/>
      <c r="K96" s="2310"/>
      <c r="L96" s="2310"/>
      <c r="M96" s="2310"/>
      <c r="N96" s="2310"/>
      <c r="O96" s="2310" t="s">
        <v>427</v>
      </c>
      <c r="P96" s="2310" t="s">
        <v>375</v>
      </c>
      <c r="Q96" s="2310">
        <f>VLOOKUP(P96,Data!$D$2:$E$144,2,FALSE)</f>
        <v>32250000</v>
      </c>
      <c r="Y96" s="2325"/>
    </row>
    <row r="97" spans="1:25" s="2322" customFormat="1" ht="25.5" x14ac:dyDescent="0.2">
      <c r="A97" s="2310" t="s">
        <v>2345</v>
      </c>
      <c r="B97" s="2312" t="s">
        <v>2477</v>
      </c>
      <c r="C97" s="14" t="s">
        <v>2479</v>
      </c>
      <c r="D97" s="1090">
        <v>950</v>
      </c>
      <c r="E97" s="1090" t="s">
        <v>2336</v>
      </c>
      <c r="F97" s="2311" t="s">
        <v>693</v>
      </c>
      <c r="G97" s="2312" t="s">
        <v>1600</v>
      </c>
      <c r="H97" s="1090"/>
      <c r="I97" s="1090"/>
      <c r="J97" s="1090"/>
      <c r="K97" s="2310"/>
      <c r="L97" s="2310"/>
      <c r="M97" s="2310"/>
      <c r="N97" s="2310"/>
      <c r="O97" s="2310" t="s">
        <v>427</v>
      </c>
      <c r="P97" s="2310" t="s">
        <v>375</v>
      </c>
      <c r="Q97" s="2310">
        <f>VLOOKUP(P97,Data!$D$2:$E$144,2,FALSE)</f>
        <v>32250000</v>
      </c>
      <c r="Y97" s="2325"/>
    </row>
    <row r="98" spans="1:25" x14ac:dyDescent="0.2">
      <c r="A98" s="2315"/>
      <c r="B98" s="2314"/>
      <c r="C98" s="2315"/>
      <c r="D98" s="2319">
        <f>SUM(D99:D100)</f>
        <v>34641</v>
      </c>
      <c r="E98" s="2319"/>
      <c r="F98" s="2313" t="s">
        <v>622</v>
      </c>
      <c r="G98" s="2314" t="s">
        <v>1529</v>
      </c>
      <c r="H98" s="2319">
        <v>-2108</v>
      </c>
      <c r="I98" s="2319">
        <v>-2843.4</v>
      </c>
      <c r="J98" s="2319">
        <v>-43832</v>
      </c>
      <c r="K98" s="2315"/>
      <c r="L98" s="2315"/>
      <c r="M98" s="2315"/>
      <c r="N98" s="2315"/>
      <c r="O98" s="2315"/>
      <c r="P98" s="2315"/>
      <c r="Q98" s="2315"/>
    </row>
    <row r="99" spans="1:25" x14ac:dyDescent="0.2">
      <c r="A99" s="2310" t="s">
        <v>55</v>
      </c>
      <c r="B99" s="2312" t="s">
        <v>2574</v>
      </c>
      <c r="C99" s="2322" t="s">
        <v>2343</v>
      </c>
      <c r="D99" s="1090">
        <v>2716</v>
      </c>
      <c r="E99" s="1090" t="s">
        <v>2336</v>
      </c>
      <c r="F99" s="2311" t="s">
        <v>622</v>
      </c>
      <c r="G99" s="2312" t="s">
        <v>1529</v>
      </c>
      <c r="H99" s="1090"/>
      <c r="I99" s="1090"/>
      <c r="J99" s="1090"/>
      <c r="O99" s="2310" t="s">
        <v>276</v>
      </c>
      <c r="P99" s="2310" t="s">
        <v>319</v>
      </c>
      <c r="Q99" s="2310">
        <f>VLOOKUP(P99,Data!$D$2:$E$144,2,FALSE)</f>
        <v>79311000</v>
      </c>
    </row>
    <row r="100" spans="1:25" s="2315" customFormat="1" ht="25.5" x14ac:dyDescent="0.2">
      <c r="A100" s="2322" t="s">
        <v>2564</v>
      </c>
      <c r="B100" s="2324" t="s">
        <v>2575</v>
      </c>
      <c r="C100" s="2322" t="s">
        <v>2573</v>
      </c>
      <c r="D100" s="1090">
        <v>31925</v>
      </c>
      <c r="E100" s="1090" t="s">
        <v>2331</v>
      </c>
      <c r="F100" s="2311" t="s">
        <v>622</v>
      </c>
      <c r="G100" s="2312" t="s">
        <v>1529</v>
      </c>
      <c r="H100" s="1090"/>
      <c r="I100" s="1090"/>
      <c r="J100" s="1090"/>
      <c r="K100" s="2310"/>
      <c r="L100" s="2310"/>
      <c r="M100" s="2310"/>
      <c r="N100" s="2310"/>
      <c r="O100" s="2310" t="s">
        <v>276</v>
      </c>
      <c r="P100" s="2310" t="s">
        <v>310</v>
      </c>
      <c r="Q100" s="2310">
        <f>VLOOKUP(P100,Data!$D$2:$E$144,2,FALSE)</f>
        <v>79419000</v>
      </c>
      <c r="Y100" s="2317"/>
    </row>
    <row r="101" spans="1:25" x14ac:dyDescent="0.2">
      <c r="B101" s="2312" t="s">
        <v>1400</v>
      </c>
      <c r="D101" s="2318"/>
      <c r="E101" s="2318"/>
      <c r="F101" s="2311" t="s">
        <v>493</v>
      </c>
      <c r="G101" s="2312" t="s">
        <v>1400</v>
      </c>
      <c r="H101" s="2318">
        <v>-143845.82</v>
      </c>
      <c r="I101" s="2318">
        <v>-117414.18</v>
      </c>
      <c r="J101" s="2318">
        <v>-43347.72</v>
      </c>
      <c r="Q101" s="2310" t="e">
        <f>VLOOKUP(P101,Data!$D$2:$E$144,2,FALSE)</f>
        <v>#N/A</v>
      </c>
    </row>
    <row r="102" spans="1:25" x14ac:dyDescent="0.2">
      <c r="A102" s="2315"/>
      <c r="B102" s="2314"/>
      <c r="C102" s="68"/>
      <c r="D102" s="2319">
        <f>SUM(D103:D104)</f>
        <v>41556</v>
      </c>
      <c r="E102" s="2319"/>
      <c r="F102" s="2313" t="s">
        <v>716</v>
      </c>
      <c r="G102" s="2314" t="s">
        <v>1623</v>
      </c>
      <c r="H102" s="2319">
        <v>-69520.87</v>
      </c>
      <c r="I102" s="2319">
        <v>-51513.42</v>
      </c>
      <c r="J102" s="2319">
        <v>-42352.25</v>
      </c>
      <c r="K102" s="2315"/>
      <c r="L102" s="2315"/>
      <c r="M102" s="2315"/>
      <c r="N102" s="2315"/>
      <c r="O102" s="2315"/>
      <c r="P102" s="2315"/>
      <c r="Q102" s="2315" t="e">
        <f>VLOOKUP(P102,Data!$D$2:$E$144,2,FALSE)</f>
        <v>#N/A</v>
      </c>
    </row>
    <row r="103" spans="1:25" x14ac:dyDescent="0.2">
      <c r="A103" s="2310" t="s">
        <v>2345</v>
      </c>
      <c r="B103" s="2312" t="s">
        <v>2603</v>
      </c>
      <c r="C103" s="14" t="s">
        <v>2442</v>
      </c>
      <c r="D103" s="1090">
        <v>40356</v>
      </c>
      <c r="E103" s="1090" t="s">
        <v>2336</v>
      </c>
      <c r="F103" s="2311" t="s">
        <v>716</v>
      </c>
      <c r="G103" s="2312" t="s">
        <v>1623</v>
      </c>
      <c r="H103" s="1090"/>
      <c r="I103" s="1090"/>
      <c r="J103" s="1090"/>
      <c r="O103" s="2310" t="s">
        <v>427</v>
      </c>
      <c r="P103" s="2310" t="s">
        <v>381</v>
      </c>
      <c r="Q103" s="2310">
        <f>VLOOKUP(P103,Data!$D$2:$E$144,2,FALSE)</f>
        <v>48900000</v>
      </c>
    </row>
    <row r="104" spans="1:25" x14ac:dyDescent="0.2">
      <c r="A104" s="2322" t="s">
        <v>2443</v>
      </c>
      <c r="B104" s="2312" t="s">
        <v>2604</v>
      </c>
      <c r="C104" s="14" t="s">
        <v>2442</v>
      </c>
      <c r="D104" s="1090">
        <v>1200</v>
      </c>
      <c r="E104" s="1090" t="s">
        <v>2336</v>
      </c>
      <c r="F104" s="2311" t="s">
        <v>716</v>
      </c>
      <c r="G104" s="2312" t="s">
        <v>1623</v>
      </c>
      <c r="H104" s="1090"/>
      <c r="I104" s="1090"/>
      <c r="J104" s="1090"/>
      <c r="O104" s="2310" t="s">
        <v>427</v>
      </c>
      <c r="P104" s="2310" t="s">
        <v>381</v>
      </c>
      <c r="Q104" s="2310">
        <f>VLOOKUP(P104,Data!$D$2:$E$144,2,FALSE)</f>
        <v>48900000</v>
      </c>
    </row>
    <row r="105" spans="1:25" s="2315" customFormat="1" x14ac:dyDescent="0.2">
      <c r="A105" s="2322" t="s">
        <v>2372</v>
      </c>
      <c r="B105" s="2324" t="s">
        <v>2042</v>
      </c>
      <c r="C105" s="2322" t="s">
        <v>2758</v>
      </c>
      <c r="D105" s="1090">
        <v>40865</v>
      </c>
      <c r="E105" s="1090" t="s">
        <v>2336</v>
      </c>
      <c r="F105" s="2311" t="s">
        <v>1134</v>
      </c>
      <c r="G105" s="2312" t="s">
        <v>2042</v>
      </c>
      <c r="H105" s="2318">
        <v>-14130</v>
      </c>
      <c r="I105" s="2318">
        <v>-40997.5</v>
      </c>
      <c r="J105" s="2318">
        <v>-40865.599999999999</v>
      </c>
      <c r="K105" s="2310"/>
      <c r="L105" s="2310"/>
      <c r="M105" s="2310"/>
      <c r="N105" s="2310"/>
      <c r="O105" s="2310" t="s">
        <v>276</v>
      </c>
      <c r="P105" s="2310" t="s">
        <v>309</v>
      </c>
      <c r="Q105" s="2310">
        <f>VLOOKUP(P105,Data!$D$2:$E$144,2,FALSE)</f>
        <v>80500000</v>
      </c>
      <c r="Y105" s="2317"/>
    </row>
    <row r="106" spans="1:25" x14ac:dyDescent="0.2">
      <c r="B106" s="2312" t="s">
        <v>2091</v>
      </c>
      <c r="D106" s="2318"/>
      <c r="E106" s="2318"/>
      <c r="F106" s="2311" t="s">
        <v>1183</v>
      </c>
      <c r="G106" s="2312" t="s">
        <v>2091</v>
      </c>
      <c r="H106" s="2318">
        <v>0</v>
      </c>
      <c r="I106" s="2318">
        <v>-24921.67</v>
      </c>
      <c r="J106" s="2318">
        <v>-38124.15</v>
      </c>
      <c r="Q106" s="2310" t="e">
        <f>VLOOKUP(P106,Data!$D$2:$E$144,2,FALSE)</f>
        <v>#N/A</v>
      </c>
    </row>
    <row r="107" spans="1:25" x14ac:dyDescent="0.2">
      <c r="B107" s="2312" t="s">
        <v>2271</v>
      </c>
      <c r="D107" s="2318"/>
      <c r="E107" s="2318"/>
      <c r="F107" s="2311" t="s">
        <v>1335</v>
      </c>
      <c r="G107" s="2312" t="s">
        <v>2271</v>
      </c>
      <c r="H107" s="2318">
        <v>-39059</v>
      </c>
      <c r="I107" s="2318">
        <v>-35560</v>
      </c>
      <c r="J107" s="2318">
        <v>-37856.67</v>
      </c>
      <c r="Q107" s="2310" t="e">
        <f>VLOOKUP(P107,Data!$D$2:$E$144,2,FALSE)</f>
        <v>#N/A</v>
      </c>
    </row>
    <row r="108" spans="1:25" x14ac:dyDescent="0.2">
      <c r="B108" s="2312" t="s">
        <v>1867</v>
      </c>
      <c r="D108" s="2318"/>
      <c r="E108" s="2318"/>
      <c r="F108" s="2311" t="s">
        <v>960</v>
      </c>
      <c r="G108" s="2312" t="s">
        <v>1867</v>
      </c>
      <c r="H108" s="2318">
        <v>-750</v>
      </c>
      <c r="I108" s="2318">
        <v>-6840</v>
      </c>
      <c r="J108" s="2318">
        <v>-36737</v>
      </c>
      <c r="Q108" s="2310" t="e">
        <f>VLOOKUP(P108,Data!$D$2:$E$144,2,FALSE)</f>
        <v>#N/A</v>
      </c>
    </row>
    <row r="109" spans="1:25" x14ac:dyDescent="0.2">
      <c r="B109" s="2312" t="s">
        <v>1799</v>
      </c>
      <c r="D109" s="2318"/>
      <c r="E109" s="2318"/>
      <c r="F109" s="2311" t="s">
        <v>892</v>
      </c>
      <c r="G109" s="2312" t="s">
        <v>1799</v>
      </c>
      <c r="H109" s="2318">
        <v>-48885</v>
      </c>
      <c r="I109" s="2318">
        <v>-63777.279999999999</v>
      </c>
      <c r="J109" s="2318">
        <v>-36662.1</v>
      </c>
      <c r="Q109" s="2310" t="e">
        <f>VLOOKUP(P109,Data!$D$2:$E$144,2,FALSE)</f>
        <v>#N/A</v>
      </c>
    </row>
    <row r="110" spans="1:25" ht="25.5" x14ac:dyDescent="0.2">
      <c r="A110" s="2310" t="s">
        <v>2345</v>
      </c>
      <c r="B110" s="2312" t="s">
        <v>454</v>
      </c>
      <c r="C110" s="2322" t="s">
        <v>2384</v>
      </c>
      <c r="D110" s="1090">
        <v>25300</v>
      </c>
      <c r="E110" s="1090" t="s">
        <v>2331</v>
      </c>
      <c r="F110" s="2311" t="s">
        <v>431</v>
      </c>
      <c r="G110" s="2312" t="s">
        <v>454</v>
      </c>
      <c r="H110" s="2318">
        <v>-25220.98</v>
      </c>
      <c r="I110" s="2318">
        <v>-34431.01</v>
      </c>
      <c r="J110" s="2318">
        <v>-35319.879999999997</v>
      </c>
      <c r="O110" s="2310" t="s">
        <v>427</v>
      </c>
      <c r="P110" s="2310" t="s">
        <v>371</v>
      </c>
      <c r="Q110" s="2310">
        <f>VLOOKUP(P110,Data!$D$2:$E$144,2,FALSE)</f>
        <v>72610000</v>
      </c>
    </row>
    <row r="111" spans="1:25" x14ac:dyDescent="0.2">
      <c r="A111" s="2315"/>
      <c r="B111" s="2314"/>
      <c r="C111" s="68"/>
      <c r="D111" s="2319">
        <f>SUM(D112:D114)</f>
        <v>30485</v>
      </c>
      <c r="E111" s="2319"/>
      <c r="F111" s="2313" t="s">
        <v>590</v>
      </c>
      <c r="G111" s="2314" t="s">
        <v>1497</v>
      </c>
      <c r="H111" s="2319">
        <v>-39745.550000000003</v>
      </c>
      <c r="I111" s="2319">
        <v>-30575.42</v>
      </c>
      <c r="J111" s="2319">
        <v>-34678.22</v>
      </c>
      <c r="K111" s="2315"/>
      <c r="L111" s="2315"/>
      <c r="M111" s="2315"/>
      <c r="N111" s="2315"/>
      <c r="O111" s="2315"/>
      <c r="P111" s="2315"/>
      <c r="Q111" s="2315"/>
    </row>
    <row r="112" spans="1:25" x14ac:dyDescent="0.2">
      <c r="A112" s="2322" t="s">
        <v>2345</v>
      </c>
      <c r="B112" s="2324" t="s">
        <v>2409</v>
      </c>
      <c r="C112" s="14" t="s">
        <v>2412</v>
      </c>
      <c r="D112" s="1090">
        <v>18447</v>
      </c>
      <c r="E112" s="1090" t="s">
        <v>2336</v>
      </c>
      <c r="F112" s="2323" t="s">
        <v>590</v>
      </c>
      <c r="G112" s="2324" t="s">
        <v>1497</v>
      </c>
      <c r="H112" s="1090"/>
      <c r="I112" s="1090"/>
      <c r="J112" s="1090"/>
      <c r="K112" s="2322"/>
      <c r="L112" s="2322"/>
      <c r="M112" s="2322"/>
      <c r="N112" s="2322"/>
      <c r="O112" s="2310" t="s">
        <v>427</v>
      </c>
      <c r="P112" s="2310" t="s">
        <v>385</v>
      </c>
      <c r="Q112" s="2310">
        <f>VLOOKUP(P112,Data!$D$2:$E$144,2,FALSE)</f>
        <v>32500000</v>
      </c>
    </row>
    <row r="113" spans="1:25" x14ac:dyDescent="0.2">
      <c r="A113" s="2322" t="s">
        <v>2345</v>
      </c>
      <c r="B113" s="2324" t="s">
        <v>2410</v>
      </c>
      <c r="C113" s="14" t="s">
        <v>2413</v>
      </c>
      <c r="D113" s="1090">
        <v>6000</v>
      </c>
      <c r="E113" s="1090" t="s">
        <v>2336</v>
      </c>
      <c r="F113" s="2323" t="s">
        <v>590</v>
      </c>
      <c r="G113" s="2324" t="s">
        <v>1497</v>
      </c>
      <c r="H113" s="1090"/>
      <c r="I113" s="1090"/>
      <c r="J113" s="1090"/>
      <c r="K113" s="2322"/>
      <c r="L113" s="2322"/>
      <c r="M113" s="2322"/>
      <c r="N113" s="2322"/>
      <c r="O113" s="2310" t="s">
        <v>427</v>
      </c>
      <c r="P113" s="2310" t="s">
        <v>385</v>
      </c>
      <c r="Q113" s="2310">
        <f>VLOOKUP(P113,Data!$D$2:$E$144,2,FALSE)</f>
        <v>32500000</v>
      </c>
    </row>
    <row r="114" spans="1:25" ht="25.5" x14ac:dyDescent="0.2">
      <c r="A114" s="2322" t="s">
        <v>2345</v>
      </c>
      <c r="B114" s="2324" t="s">
        <v>2411</v>
      </c>
      <c r="C114" s="1434" t="s">
        <v>2414</v>
      </c>
      <c r="D114" s="1090">
        <v>6038</v>
      </c>
      <c r="E114" s="1090" t="s">
        <v>2336</v>
      </c>
      <c r="F114" s="2323" t="s">
        <v>590</v>
      </c>
      <c r="G114" s="2324" t="s">
        <v>1497</v>
      </c>
      <c r="H114" s="1090"/>
      <c r="I114" s="1090"/>
      <c r="J114" s="1090"/>
      <c r="K114" s="2322"/>
      <c r="L114" s="2322"/>
      <c r="M114" s="2322"/>
      <c r="N114" s="2322"/>
      <c r="O114" s="2310" t="s">
        <v>427</v>
      </c>
      <c r="P114" s="2310" t="s">
        <v>385</v>
      </c>
      <c r="Q114" s="2310">
        <f>VLOOKUP(P114,Data!$D$2:$E$144,2,FALSE)</f>
        <v>32500000</v>
      </c>
    </row>
    <row r="115" spans="1:25" x14ac:dyDescent="0.2">
      <c r="A115" s="2315"/>
      <c r="B115" s="2314"/>
      <c r="C115" s="2315"/>
      <c r="D115" s="2319">
        <f>SUM(D116:D117)</f>
        <v>33956</v>
      </c>
      <c r="E115" s="2319"/>
      <c r="F115" s="2313" t="s">
        <v>1034</v>
      </c>
      <c r="G115" s="2314" t="s">
        <v>1941</v>
      </c>
      <c r="H115" s="2319">
        <v>-9085</v>
      </c>
      <c r="I115" s="2319">
        <v>0</v>
      </c>
      <c r="J115" s="2319">
        <v>-33956.25</v>
      </c>
      <c r="K115" s="2315"/>
      <c r="L115" s="2315"/>
      <c r="M115" s="2315"/>
      <c r="N115" s="2315"/>
      <c r="O115" s="2315"/>
      <c r="P115" s="2315"/>
      <c r="Q115" s="2315" t="e">
        <f>VLOOKUP(P115,Data!$D$2:$E$144,2,FALSE)</f>
        <v>#N/A</v>
      </c>
    </row>
    <row r="116" spans="1:25" s="2315" customFormat="1" x14ac:dyDescent="0.2">
      <c r="A116" s="2322" t="s">
        <v>2372</v>
      </c>
      <c r="B116" s="2324" t="s">
        <v>2999</v>
      </c>
      <c r="C116" s="2322" t="s">
        <v>2738</v>
      </c>
      <c r="D116" s="1090">
        <v>30852</v>
      </c>
      <c r="E116" s="1090" t="s">
        <v>2337</v>
      </c>
      <c r="F116" s="2311" t="s">
        <v>1034</v>
      </c>
      <c r="G116" s="2312" t="s">
        <v>1941</v>
      </c>
      <c r="H116" s="1090"/>
      <c r="I116" s="1090"/>
      <c r="J116" s="1090"/>
      <c r="K116" s="2310"/>
      <c r="L116" s="2310"/>
      <c r="M116" s="2310"/>
      <c r="N116" s="2310"/>
      <c r="O116" s="2310" t="s">
        <v>276</v>
      </c>
      <c r="P116" s="2310" t="s">
        <v>309</v>
      </c>
      <c r="Q116" s="2310">
        <f>VLOOKUP(P116,Data!$D$2:$E$144,2,FALSE)</f>
        <v>80500000</v>
      </c>
      <c r="Y116" s="2317"/>
    </row>
    <row r="117" spans="1:25" x14ac:dyDescent="0.2">
      <c r="A117" s="2322" t="s">
        <v>2835</v>
      </c>
      <c r="B117" s="2324" t="s">
        <v>3000</v>
      </c>
      <c r="C117" s="2322" t="s">
        <v>2998</v>
      </c>
      <c r="D117" s="1090">
        <v>3104</v>
      </c>
      <c r="E117" s="1090" t="s">
        <v>2336</v>
      </c>
      <c r="F117" s="2311" t="s">
        <v>1034</v>
      </c>
      <c r="G117" s="2312" t="s">
        <v>1941</v>
      </c>
      <c r="H117" s="1090"/>
      <c r="I117" s="1090"/>
      <c r="J117" s="1090"/>
      <c r="O117" s="2310" t="s">
        <v>2503</v>
      </c>
      <c r="P117" s="2310" t="s">
        <v>395</v>
      </c>
      <c r="Q117" s="2310">
        <f>VLOOKUP(P117,Data!$D$2:$E$144,2,FALSE)</f>
        <v>35110000</v>
      </c>
    </row>
    <row r="118" spans="1:25" x14ac:dyDescent="0.2">
      <c r="A118" s="2315"/>
      <c r="B118" s="2314"/>
      <c r="C118" s="68"/>
      <c r="D118" s="2319">
        <f>SUM(D119:D120)</f>
        <v>111</v>
      </c>
      <c r="E118" s="2319"/>
      <c r="F118" s="2313" t="s">
        <v>624</v>
      </c>
      <c r="G118" s="2314" t="s">
        <v>1531</v>
      </c>
      <c r="H118" s="2319">
        <v>-28878</v>
      </c>
      <c r="I118" s="2319">
        <v>-38160.53</v>
      </c>
      <c r="J118" s="2319">
        <v>-33752.35</v>
      </c>
      <c r="K118" s="2315"/>
      <c r="L118" s="2315"/>
      <c r="M118" s="2315"/>
      <c r="N118" s="2315"/>
      <c r="O118" s="2315"/>
      <c r="P118" s="2315"/>
      <c r="Q118" s="2315" t="e">
        <f>VLOOKUP(P118,Data!$D$2:$E$144,2,FALSE)</f>
        <v>#N/A</v>
      </c>
    </row>
    <row r="119" spans="1:25" ht="25.5" x14ac:dyDescent="0.2">
      <c r="A119" s="2322" t="s">
        <v>2524</v>
      </c>
      <c r="B119" s="2324" t="s">
        <v>2678</v>
      </c>
      <c r="C119" s="14" t="s">
        <v>222</v>
      </c>
      <c r="D119" s="1090">
        <v>0</v>
      </c>
      <c r="E119" s="1090" t="s">
        <v>2336</v>
      </c>
      <c r="F119" s="2323" t="s">
        <v>624</v>
      </c>
      <c r="G119" s="2324" t="s">
        <v>1531</v>
      </c>
      <c r="H119" s="1090"/>
      <c r="I119" s="1090"/>
      <c r="J119" s="1090"/>
      <c r="K119" s="2322"/>
      <c r="L119" s="2322"/>
      <c r="M119" s="2322"/>
      <c r="N119" s="2322"/>
      <c r="O119" s="2310" t="s">
        <v>284</v>
      </c>
      <c r="P119" s="2310" t="s">
        <v>389</v>
      </c>
      <c r="Q119" s="2310">
        <f>VLOOKUP(P119,Data!$D$2:$E$144,2,FALSE)</f>
        <v>30192700</v>
      </c>
    </row>
    <row r="120" spans="1:25" ht="25.5" x14ac:dyDescent="0.2">
      <c r="A120" s="2322" t="s">
        <v>2372</v>
      </c>
      <c r="B120" s="2324" t="s">
        <v>2679</v>
      </c>
      <c r="C120" s="14" t="s">
        <v>2675</v>
      </c>
      <c r="D120" s="1090">
        <v>111</v>
      </c>
      <c r="E120" s="1090" t="s">
        <v>2337</v>
      </c>
      <c r="F120" s="2323" t="s">
        <v>624</v>
      </c>
      <c r="G120" s="2324" t="s">
        <v>1531</v>
      </c>
      <c r="H120" s="1090"/>
      <c r="I120" s="1090"/>
      <c r="J120" s="1090"/>
      <c r="K120" s="2322"/>
      <c r="L120" s="2322"/>
      <c r="M120" s="2322"/>
      <c r="N120" s="2322"/>
      <c r="O120" s="2310" t="s">
        <v>284</v>
      </c>
      <c r="P120" s="2310" t="s">
        <v>389</v>
      </c>
      <c r="Q120" s="2310">
        <f>VLOOKUP(P120,Data!$D$2:$E$144,2,FALSE)</f>
        <v>30192700</v>
      </c>
    </row>
    <row r="121" spans="1:25" x14ac:dyDescent="0.2">
      <c r="A121" s="2315"/>
      <c r="B121" s="2314"/>
      <c r="C121" s="1100"/>
      <c r="D121" s="2319">
        <f>SUM(D122:D123)</f>
        <v>30420</v>
      </c>
      <c r="E121" s="2319"/>
      <c r="F121" s="2313" t="s">
        <v>491</v>
      </c>
      <c r="G121" s="2314" t="s">
        <v>1398</v>
      </c>
      <c r="H121" s="2319">
        <v>-136611.29999999999</v>
      </c>
      <c r="I121" s="2319">
        <v>-78338.5</v>
      </c>
      <c r="J121" s="2319">
        <v>-32302.5</v>
      </c>
      <c r="K121" s="2315"/>
      <c r="L121" s="2315"/>
      <c r="M121" s="2315"/>
      <c r="N121" s="2315"/>
      <c r="O121" s="2315"/>
      <c r="P121" s="2315"/>
      <c r="Q121" s="2315" t="e">
        <f>VLOOKUP(P121,Data!$D$2:$E$144,2,FALSE)</f>
        <v>#N/A</v>
      </c>
    </row>
    <row r="122" spans="1:25" x14ac:dyDescent="0.2">
      <c r="A122" s="2322" t="s">
        <v>2345</v>
      </c>
      <c r="B122" s="2265" t="s">
        <v>3238</v>
      </c>
      <c r="C122" s="46" t="s">
        <v>2392</v>
      </c>
      <c r="D122" s="1090">
        <v>15430</v>
      </c>
      <c r="E122" s="1090" t="s">
        <v>2336</v>
      </c>
      <c r="F122" s="2323" t="s">
        <v>491</v>
      </c>
      <c r="G122" s="2324" t="s">
        <v>1398</v>
      </c>
      <c r="H122" s="1090"/>
      <c r="I122" s="1090"/>
      <c r="J122" s="1090"/>
      <c r="K122" s="2322"/>
      <c r="L122" s="2322"/>
      <c r="M122" s="2322"/>
      <c r="N122" s="2322"/>
      <c r="O122" s="2310" t="s">
        <v>427</v>
      </c>
      <c r="P122" s="2310" t="s">
        <v>380</v>
      </c>
      <c r="Q122" s="2310">
        <f>VLOOKUP(P122,Data!$D$2:$E$144,2,FALSE)</f>
        <v>48100000</v>
      </c>
    </row>
    <row r="123" spans="1:25" ht="25.5" x14ac:dyDescent="0.2">
      <c r="A123" s="2322" t="s">
        <v>2832</v>
      </c>
      <c r="B123" s="2265" t="s">
        <v>3239</v>
      </c>
      <c r="C123" s="46" t="s">
        <v>2914</v>
      </c>
      <c r="D123" s="1090">
        <v>14990</v>
      </c>
      <c r="E123" s="1090" t="s">
        <v>2336</v>
      </c>
      <c r="F123" s="2323" t="s">
        <v>491</v>
      </c>
      <c r="G123" s="2324" t="s">
        <v>1398</v>
      </c>
      <c r="H123" s="1090"/>
      <c r="I123" s="1090"/>
      <c r="J123" s="1090"/>
      <c r="K123" s="2322"/>
      <c r="L123" s="2322"/>
      <c r="M123" s="2322"/>
      <c r="N123" s="2322"/>
      <c r="O123" s="2310" t="s">
        <v>287</v>
      </c>
      <c r="P123" s="2310" t="s">
        <v>417</v>
      </c>
      <c r="Q123" s="2310">
        <f>VLOOKUP(P123,Data!$D$2:$E$144,2,FALSE)</f>
        <v>43800000</v>
      </c>
    </row>
    <row r="124" spans="1:25" ht="25.5" x14ac:dyDescent="0.2">
      <c r="A124" s="2322" t="s">
        <v>2832</v>
      </c>
      <c r="B124" s="2324" t="s">
        <v>2187</v>
      </c>
      <c r="C124" s="14" t="s">
        <v>3022</v>
      </c>
      <c r="D124" s="1090">
        <v>31988</v>
      </c>
      <c r="E124" s="1090"/>
      <c r="F124" s="2311" t="s">
        <v>1279</v>
      </c>
      <c r="G124" s="2312" t="s">
        <v>2187</v>
      </c>
      <c r="H124" s="2318">
        <v>0</v>
      </c>
      <c r="I124" s="2318">
        <v>0</v>
      </c>
      <c r="J124" s="2318">
        <v>-31988</v>
      </c>
      <c r="O124" s="2310" t="s">
        <v>287</v>
      </c>
      <c r="P124" s="2310" t="s">
        <v>410</v>
      </c>
      <c r="Q124" s="2310">
        <f>VLOOKUP(P124,Data!$D$2:$E$144,2,FALSE)</f>
        <v>34100000</v>
      </c>
    </row>
    <row r="125" spans="1:25" s="2315" customFormat="1" x14ac:dyDescent="0.2">
      <c r="A125" s="2310"/>
      <c r="B125" s="2312" t="s">
        <v>2224</v>
      </c>
      <c r="C125" s="13"/>
      <c r="D125" s="2318"/>
      <c r="E125" s="2318"/>
      <c r="F125" s="2311" t="s">
        <v>1316</v>
      </c>
      <c r="G125" s="2312" t="s">
        <v>2224</v>
      </c>
      <c r="H125" s="2318">
        <v>0</v>
      </c>
      <c r="I125" s="2318">
        <v>0</v>
      </c>
      <c r="J125" s="2318">
        <v>-31764</v>
      </c>
      <c r="K125" s="2310"/>
      <c r="L125" s="2310"/>
      <c r="M125" s="2310"/>
      <c r="N125" s="2310"/>
      <c r="O125" s="2310"/>
      <c r="P125" s="2310"/>
      <c r="Q125" s="2310" t="e">
        <f>VLOOKUP(P125,Data!$D$2:$E$144,2,FALSE)</f>
        <v>#N/A</v>
      </c>
      <c r="Y125" s="2317"/>
    </row>
    <row r="126" spans="1:25" x14ac:dyDescent="0.2">
      <c r="A126" s="2315"/>
      <c r="B126" s="2314"/>
      <c r="C126" s="68"/>
      <c r="D126" s="2319">
        <f>SUM(D127:D128)</f>
        <v>34569</v>
      </c>
      <c r="E126" s="2319"/>
      <c r="F126" s="2313" t="s">
        <v>586</v>
      </c>
      <c r="G126" s="2314" t="s">
        <v>1493</v>
      </c>
      <c r="H126" s="2319">
        <v>-8821.15</v>
      </c>
      <c r="I126" s="2319">
        <v>-3631.01</v>
      </c>
      <c r="J126" s="2319">
        <v>-31421.31</v>
      </c>
      <c r="K126" s="2315"/>
      <c r="L126" s="2315"/>
      <c r="M126" s="2315"/>
      <c r="N126" s="2315"/>
      <c r="O126" s="2315"/>
      <c r="P126" s="2315"/>
      <c r="Q126" s="2315" t="e">
        <f>VLOOKUP(P126,Data!$D$2:$E$144,2,FALSE)</f>
        <v>#N/A</v>
      </c>
    </row>
    <row r="127" spans="1:25" ht="25.5" x14ac:dyDescent="0.2">
      <c r="A127" s="2322" t="s">
        <v>2372</v>
      </c>
      <c r="B127" s="2324" t="s">
        <v>3061</v>
      </c>
      <c r="C127" s="14" t="s">
        <v>2665</v>
      </c>
      <c r="D127" s="1090">
        <v>0</v>
      </c>
      <c r="E127" s="1090" t="s">
        <v>2336</v>
      </c>
      <c r="F127" s="2311" t="s">
        <v>586</v>
      </c>
      <c r="G127" s="2312" t="s">
        <v>1493</v>
      </c>
      <c r="H127" s="2318"/>
      <c r="I127" s="2318"/>
      <c r="J127" s="2318"/>
      <c r="O127" s="2310" t="s">
        <v>276</v>
      </c>
      <c r="P127" s="2310" t="s">
        <v>309</v>
      </c>
      <c r="Q127" s="2310">
        <f>VLOOKUP(P127,Data!$D$2:$E$144,2,FALSE)</f>
        <v>80500000</v>
      </c>
    </row>
    <row r="128" spans="1:25" x14ac:dyDescent="0.2">
      <c r="A128" s="2322" t="s">
        <v>2835</v>
      </c>
      <c r="B128" s="2324" t="s">
        <v>3062</v>
      </c>
      <c r="C128" s="14" t="s">
        <v>3060</v>
      </c>
      <c r="D128" s="1090">
        <v>34569</v>
      </c>
      <c r="E128" s="1090" t="s">
        <v>2336</v>
      </c>
      <c r="F128" s="2311" t="s">
        <v>586</v>
      </c>
      <c r="G128" s="2312" t="s">
        <v>1493</v>
      </c>
      <c r="H128" s="2318"/>
      <c r="I128" s="2318"/>
      <c r="J128" s="2318"/>
      <c r="O128" s="2310" t="s">
        <v>2503</v>
      </c>
      <c r="P128" s="2310" t="s">
        <v>395</v>
      </c>
      <c r="Q128" s="2310">
        <f>VLOOKUP(P128,Data!$D$2:$E$144,2,FALSE)</f>
        <v>35110000</v>
      </c>
    </row>
    <row r="129" spans="1:25" ht="25.5" x14ac:dyDescent="0.2">
      <c r="A129" s="2322" t="s">
        <v>2832</v>
      </c>
      <c r="B129" s="2324" t="s">
        <v>1435</v>
      </c>
      <c r="C129" s="14" t="s">
        <v>2976</v>
      </c>
      <c r="D129" s="1090">
        <v>30854.53</v>
      </c>
      <c r="E129" s="1090" t="s">
        <v>2337</v>
      </c>
      <c r="F129" s="2311" t="s">
        <v>528</v>
      </c>
      <c r="G129" s="2312" t="s">
        <v>1435</v>
      </c>
      <c r="H129" s="2318">
        <v>-67026.66</v>
      </c>
      <c r="I129" s="2318">
        <v>-11171.11</v>
      </c>
      <c r="J129" s="2318">
        <v>-30854.53</v>
      </c>
      <c r="O129" s="2310" t="s">
        <v>287</v>
      </c>
      <c r="P129" s="2310" t="s">
        <v>410</v>
      </c>
      <c r="Q129" s="2310">
        <f>VLOOKUP(P129,Data!$D$2:$E$144,2,FALSE)</f>
        <v>34100000</v>
      </c>
    </row>
    <row r="130" spans="1:25" x14ac:dyDescent="0.2">
      <c r="A130" s="2315"/>
      <c r="B130" s="2314"/>
      <c r="C130" s="2315"/>
      <c r="D130" s="2319">
        <f>SUM(D131:D132)</f>
        <v>30984</v>
      </c>
      <c r="E130" s="2319"/>
      <c r="F130" s="2313" t="s">
        <v>433</v>
      </c>
      <c r="G130" s="2314" t="s">
        <v>456</v>
      </c>
      <c r="H130" s="2319">
        <v>-20823</v>
      </c>
      <c r="I130" s="2319">
        <v>-20266.400000000001</v>
      </c>
      <c r="J130" s="2319">
        <v>-30842.799999999999</v>
      </c>
      <c r="K130" s="2315"/>
      <c r="L130" s="2315"/>
      <c r="M130" s="2315"/>
      <c r="N130" s="2315"/>
      <c r="O130" s="2315"/>
      <c r="P130" s="2315"/>
      <c r="Q130" s="2315" t="e">
        <f>VLOOKUP(P130,Data!$D$2:$E$144,2,FALSE)</f>
        <v>#N/A</v>
      </c>
    </row>
    <row r="131" spans="1:25" x14ac:dyDescent="0.2">
      <c r="A131" s="2310" t="s">
        <v>2345</v>
      </c>
      <c r="B131" s="2312" t="s">
        <v>2385</v>
      </c>
      <c r="C131" s="2310" t="s">
        <v>2387</v>
      </c>
      <c r="D131" s="1090">
        <v>29490</v>
      </c>
      <c r="E131" s="2318" t="s">
        <v>2337</v>
      </c>
      <c r="F131" s="2311" t="s">
        <v>433</v>
      </c>
      <c r="G131" s="2312" t="s">
        <v>456</v>
      </c>
      <c r="H131" s="1090"/>
      <c r="I131" s="1090"/>
      <c r="J131" s="1090"/>
      <c r="O131" s="2310" t="s">
        <v>427</v>
      </c>
      <c r="P131" s="2310" t="s">
        <v>380</v>
      </c>
      <c r="Q131" s="2310">
        <f>VLOOKUP(P131,Data!$D$2:$E$144,2,FALSE)</f>
        <v>48100000</v>
      </c>
    </row>
    <row r="132" spans="1:25" s="2315" customFormat="1" x14ac:dyDescent="0.2">
      <c r="A132" s="2310" t="s">
        <v>2345</v>
      </c>
      <c r="B132" s="2312" t="s">
        <v>2386</v>
      </c>
      <c r="C132" s="2310" t="s">
        <v>2388</v>
      </c>
      <c r="D132" s="1090">
        <v>1494</v>
      </c>
      <c r="E132" s="2318" t="s">
        <v>2336</v>
      </c>
      <c r="F132" s="2311" t="s">
        <v>433</v>
      </c>
      <c r="G132" s="2312" t="s">
        <v>456</v>
      </c>
      <c r="H132" s="1090"/>
      <c r="I132" s="1090"/>
      <c r="J132" s="1090"/>
      <c r="K132" s="2310"/>
      <c r="L132" s="2310"/>
      <c r="M132" s="2310"/>
      <c r="N132" s="2310"/>
      <c r="O132" s="2310" t="s">
        <v>427</v>
      </c>
      <c r="P132" s="2310" t="s">
        <v>380</v>
      </c>
      <c r="Q132" s="2310">
        <f>VLOOKUP(P132,Data!$D$2:$E$144,2,FALSE)</f>
        <v>48100000</v>
      </c>
      <c r="Y132" s="2317"/>
    </row>
    <row r="133" spans="1:25" ht="25.5" x14ac:dyDescent="0.2">
      <c r="A133" s="2322" t="s">
        <v>2372</v>
      </c>
      <c r="B133" s="2324" t="s">
        <v>1416</v>
      </c>
      <c r="C133" s="2322" t="s">
        <v>2643</v>
      </c>
      <c r="D133" s="1090">
        <v>29800</v>
      </c>
      <c r="E133" s="1090" t="s">
        <v>2336</v>
      </c>
      <c r="F133" s="2311" t="s">
        <v>509</v>
      </c>
      <c r="G133" s="2312" t="s">
        <v>1416</v>
      </c>
      <c r="H133" s="2318">
        <v>-23800</v>
      </c>
      <c r="I133" s="2318">
        <v>-33835</v>
      </c>
      <c r="J133" s="2318">
        <v>-29800</v>
      </c>
      <c r="O133" s="2310" t="s">
        <v>276</v>
      </c>
      <c r="P133" s="2310" t="s">
        <v>309</v>
      </c>
      <c r="Q133" s="2310">
        <f>VLOOKUP(P133,Data!$D$2:$E$144,2,FALSE)</f>
        <v>80500000</v>
      </c>
    </row>
    <row r="134" spans="1:25" x14ac:dyDescent="0.2">
      <c r="B134" s="2312" t="s">
        <v>1919</v>
      </c>
      <c r="D134" s="2318"/>
      <c r="E134" s="2318"/>
      <c r="F134" s="2311" t="s">
        <v>1012</v>
      </c>
      <c r="G134" s="2312" t="s">
        <v>1919</v>
      </c>
      <c r="H134" s="2318">
        <v>-976.88</v>
      </c>
      <c r="I134" s="2318">
        <v>0</v>
      </c>
      <c r="J134" s="2318">
        <v>-28776</v>
      </c>
      <c r="Q134" s="2310" t="e">
        <f>VLOOKUP(P134,Data!$D$2:$E$144,2,FALSE)</f>
        <v>#N/A</v>
      </c>
    </row>
    <row r="135" spans="1:25" x14ac:dyDescent="0.2">
      <c r="A135" s="2315"/>
      <c r="B135" s="2314"/>
      <c r="C135" s="68"/>
      <c r="D135" s="2319">
        <f>SUM(D136:D137)</f>
        <v>24500</v>
      </c>
      <c r="E135" s="2319"/>
      <c r="F135" s="2313" t="s">
        <v>577</v>
      </c>
      <c r="G135" s="2314" t="s">
        <v>1484</v>
      </c>
      <c r="H135" s="2319">
        <v>-60239.93</v>
      </c>
      <c r="I135" s="2319">
        <v>-37735.17</v>
      </c>
      <c r="J135" s="2319">
        <v>-27850.720000000001</v>
      </c>
      <c r="K135" s="2315"/>
      <c r="L135" s="2315"/>
      <c r="M135" s="2315"/>
      <c r="N135" s="2315"/>
      <c r="O135" s="2315"/>
      <c r="P135" s="2315"/>
      <c r="Q135" s="2315"/>
    </row>
    <row r="136" spans="1:25" x14ac:dyDescent="0.2">
      <c r="A136" s="2322" t="s">
        <v>2345</v>
      </c>
      <c r="B136" s="2324" t="s">
        <v>2405</v>
      </c>
      <c r="C136" s="14" t="s">
        <v>2407</v>
      </c>
      <c r="D136" s="1090">
        <v>12500</v>
      </c>
      <c r="E136" s="1090" t="s">
        <v>2336</v>
      </c>
      <c r="F136" s="2323" t="s">
        <v>577</v>
      </c>
      <c r="G136" s="2324" t="s">
        <v>1484</v>
      </c>
      <c r="H136" s="1090"/>
      <c r="I136" s="1090"/>
      <c r="J136" s="1090"/>
      <c r="K136" s="2322"/>
      <c r="L136" s="2322"/>
      <c r="M136" s="2322"/>
      <c r="N136" s="2322"/>
      <c r="O136" s="2310" t="s">
        <v>427</v>
      </c>
      <c r="P136" s="2310" t="s">
        <v>385</v>
      </c>
      <c r="Q136" s="2310">
        <f>VLOOKUP(P136,Data!$D$2:$E$144,2,FALSE)</f>
        <v>32500000</v>
      </c>
    </row>
    <row r="137" spans="1:25" x14ac:dyDescent="0.2">
      <c r="A137" s="2322" t="s">
        <v>2345</v>
      </c>
      <c r="B137" s="2324" t="s">
        <v>2406</v>
      </c>
      <c r="C137" s="14" t="s">
        <v>2408</v>
      </c>
      <c r="D137" s="1090">
        <v>12000</v>
      </c>
      <c r="E137" s="1090" t="s">
        <v>2336</v>
      </c>
      <c r="F137" s="2323" t="s">
        <v>577</v>
      </c>
      <c r="G137" s="2324" t="s">
        <v>1484</v>
      </c>
      <c r="H137" s="1090"/>
      <c r="I137" s="1090"/>
      <c r="J137" s="1090"/>
      <c r="K137" s="2322"/>
      <c r="L137" s="2322"/>
      <c r="M137" s="2322"/>
      <c r="N137" s="2322"/>
      <c r="O137" s="2310" t="s">
        <v>427</v>
      </c>
      <c r="P137" s="2310" t="s">
        <v>385</v>
      </c>
      <c r="Q137" s="2310">
        <f>VLOOKUP(P137,Data!$D$2:$E$144,2,FALSE)</f>
        <v>32500000</v>
      </c>
    </row>
    <row r="138" spans="1:25" x14ac:dyDescent="0.2">
      <c r="A138" s="2322" t="s">
        <v>2443</v>
      </c>
      <c r="B138" s="2324" t="s">
        <v>1927</v>
      </c>
      <c r="C138" s="2322" t="s">
        <v>2609</v>
      </c>
      <c r="D138" s="1090">
        <v>27394</v>
      </c>
      <c r="E138" s="1090" t="s">
        <v>2336</v>
      </c>
      <c r="F138" s="2311" t="s">
        <v>1020</v>
      </c>
      <c r="G138" s="2312" t="s">
        <v>1927</v>
      </c>
      <c r="H138" s="2318">
        <v>-43829</v>
      </c>
      <c r="I138" s="2318">
        <v>-43829</v>
      </c>
      <c r="J138" s="2318">
        <v>-27597</v>
      </c>
      <c r="O138" s="2310" t="s">
        <v>276</v>
      </c>
      <c r="P138" s="2310" t="s">
        <v>311</v>
      </c>
      <c r="Q138" s="2310">
        <f>VLOOKUP(P138,Data!$D$2:$E$144,2,FALSE)</f>
        <v>66000000</v>
      </c>
    </row>
    <row r="139" spans="1:25" x14ac:dyDescent="0.2">
      <c r="A139" s="2315"/>
      <c r="B139" s="2314"/>
      <c r="C139" s="68"/>
      <c r="D139" s="2319">
        <f>SUM(D140:D144)</f>
        <v>27505</v>
      </c>
      <c r="E139" s="2319"/>
      <c r="F139" s="2313" t="s">
        <v>627</v>
      </c>
      <c r="G139" s="2314" t="s">
        <v>1534</v>
      </c>
      <c r="H139" s="2319">
        <v>-15675</v>
      </c>
      <c r="I139" s="2319">
        <v>-19290</v>
      </c>
      <c r="J139" s="2319">
        <v>-25485</v>
      </c>
      <c r="K139" s="2315"/>
      <c r="L139" s="2315"/>
      <c r="M139" s="2315"/>
      <c r="N139" s="2315"/>
      <c r="O139" s="2315"/>
      <c r="P139" s="2315"/>
      <c r="Q139" s="2315"/>
    </row>
    <row r="140" spans="1:25" x14ac:dyDescent="0.2">
      <c r="A140" s="2322" t="s">
        <v>2345</v>
      </c>
      <c r="B140" s="2324" t="s">
        <v>2421</v>
      </c>
      <c r="C140" s="14" t="s">
        <v>2424</v>
      </c>
      <c r="D140" s="1090">
        <v>2500</v>
      </c>
      <c r="E140" s="1090" t="s">
        <v>2336</v>
      </c>
      <c r="F140" s="2323" t="s">
        <v>627</v>
      </c>
      <c r="G140" s="2324" t="s">
        <v>1534</v>
      </c>
      <c r="H140" s="1090"/>
      <c r="I140" s="1090"/>
      <c r="J140" s="1090"/>
      <c r="K140" s="2322"/>
      <c r="L140" s="2322"/>
      <c r="M140" s="2322"/>
      <c r="N140" s="2322"/>
      <c r="O140" s="2310" t="s">
        <v>427</v>
      </c>
      <c r="P140" s="2310" t="s">
        <v>380</v>
      </c>
      <c r="Q140" s="2310">
        <f>VLOOKUP(P140,Data!$D$2:$E$144,2,FALSE)</f>
        <v>48100000</v>
      </c>
    </row>
    <row r="141" spans="1:25" x14ac:dyDescent="0.2">
      <c r="A141" s="2322" t="s">
        <v>2345</v>
      </c>
      <c r="B141" s="2324" t="s">
        <v>2422</v>
      </c>
      <c r="C141" s="14" t="s">
        <v>2425</v>
      </c>
      <c r="D141" s="1090">
        <v>4725</v>
      </c>
      <c r="E141" s="1090" t="s">
        <v>2336</v>
      </c>
      <c r="F141" s="2323" t="s">
        <v>627</v>
      </c>
      <c r="G141" s="2324" t="s">
        <v>1534</v>
      </c>
      <c r="H141" s="1090"/>
      <c r="I141" s="1090"/>
      <c r="J141" s="1090"/>
      <c r="K141" s="2322"/>
      <c r="L141" s="2322"/>
      <c r="M141" s="2322"/>
      <c r="N141" s="2322"/>
      <c r="O141" s="2310" t="s">
        <v>427</v>
      </c>
      <c r="P141" s="2310" t="s">
        <v>380</v>
      </c>
      <c r="Q141" s="2310">
        <f>VLOOKUP(P141,Data!$D$2:$E$144,2,FALSE)</f>
        <v>48100000</v>
      </c>
    </row>
    <row r="142" spans="1:25" x14ac:dyDescent="0.2">
      <c r="A142" s="2322" t="s">
        <v>2345</v>
      </c>
      <c r="B142" s="2324" t="s">
        <v>2423</v>
      </c>
      <c r="C142" s="14" t="s">
        <v>2426</v>
      </c>
      <c r="D142" s="1090">
        <v>7875</v>
      </c>
      <c r="E142" s="1090" t="s">
        <v>2336</v>
      </c>
      <c r="F142" s="2323" t="s">
        <v>627</v>
      </c>
      <c r="G142" s="2324" t="s">
        <v>1534</v>
      </c>
      <c r="H142" s="1090"/>
      <c r="I142" s="1090"/>
      <c r="J142" s="1090"/>
      <c r="K142" s="2322"/>
      <c r="L142" s="2322"/>
      <c r="M142" s="2322"/>
      <c r="N142" s="2322"/>
      <c r="O142" s="2310" t="s">
        <v>427</v>
      </c>
      <c r="P142" s="2310" t="s">
        <v>380</v>
      </c>
      <c r="Q142" s="2310">
        <f>VLOOKUP(P142,Data!$D$2:$E$144,2,FALSE)</f>
        <v>48100000</v>
      </c>
    </row>
    <row r="143" spans="1:25" x14ac:dyDescent="0.2">
      <c r="A143" s="2322" t="s">
        <v>2372</v>
      </c>
      <c r="B143" s="2324" t="s">
        <v>2681</v>
      </c>
      <c r="C143" s="14" t="s">
        <v>2680</v>
      </c>
      <c r="D143" s="1090">
        <v>405</v>
      </c>
      <c r="E143" s="1090" t="s">
        <v>2336</v>
      </c>
      <c r="F143" s="2323" t="s">
        <v>627</v>
      </c>
      <c r="G143" s="2324" t="s">
        <v>1534</v>
      </c>
      <c r="H143" s="1090"/>
      <c r="I143" s="1090"/>
      <c r="J143" s="1090"/>
      <c r="K143" s="2322"/>
      <c r="L143" s="2322"/>
      <c r="M143" s="2322"/>
      <c r="N143" s="2322"/>
      <c r="O143" s="2310" t="s">
        <v>427</v>
      </c>
      <c r="P143" s="2310" t="s">
        <v>380</v>
      </c>
      <c r="Q143" s="2310">
        <f>VLOOKUP(P143,Data!$D$2:$E$144,2,FALSE)</f>
        <v>48100000</v>
      </c>
    </row>
    <row r="144" spans="1:25" s="2315" customFormat="1" ht="25.5" x14ac:dyDescent="0.2">
      <c r="A144" s="2322" t="s">
        <v>2372</v>
      </c>
      <c r="B144" s="2324" t="s">
        <v>2826</v>
      </c>
      <c r="C144" s="2322" t="s">
        <v>2827</v>
      </c>
      <c r="D144" s="890">
        <v>12000</v>
      </c>
      <c r="E144" s="598" t="s">
        <v>2336</v>
      </c>
      <c r="F144" s="2323" t="s">
        <v>627</v>
      </c>
      <c r="G144" s="2324" t="s">
        <v>1534</v>
      </c>
      <c r="H144" s="1090"/>
      <c r="I144" s="1090"/>
      <c r="J144" s="1090"/>
      <c r="K144" s="2322"/>
      <c r="L144" s="2322"/>
      <c r="M144" s="2322"/>
      <c r="N144" s="2322"/>
      <c r="O144" s="2310" t="s">
        <v>427</v>
      </c>
      <c r="P144" s="2310" t="s">
        <v>380</v>
      </c>
      <c r="Q144" s="2310">
        <f>VLOOKUP(P144,Data!$D$2:$E$144,2,FALSE)</f>
        <v>48100000</v>
      </c>
      <c r="Y144" s="2317"/>
    </row>
    <row r="145" spans="1:25" x14ac:dyDescent="0.2">
      <c r="A145" s="2322" t="s">
        <v>2835</v>
      </c>
      <c r="B145" s="2324" t="s">
        <v>3103</v>
      </c>
      <c r="C145" s="14" t="s">
        <v>3102</v>
      </c>
      <c r="D145" s="1090">
        <v>480</v>
      </c>
      <c r="E145" s="1090" t="s">
        <v>2336</v>
      </c>
      <c r="F145" s="2323" t="s">
        <v>627</v>
      </c>
      <c r="G145" s="2324" t="s">
        <v>1534</v>
      </c>
      <c r="H145" s="1090"/>
      <c r="I145" s="1090"/>
      <c r="J145" s="1090"/>
      <c r="K145" s="2322"/>
      <c r="L145" s="2322"/>
      <c r="M145" s="2322"/>
      <c r="N145" s="2322"/>
      <c r="O145" s="2310" t="s">
        <v>427</v>
      </c>
      <c r="P145" s="2310" t="s">
        <v>380</v>
      </c>
      <c r="Q145" s="2310">
        <f>VLOOKUP(P145,Data!$D$2:$E$144,2,FALSE)</f>
        <v>48100000</v>
      </c>
    </row>
    <row r="146" spans="1:25" x14ac:dyDescent="0.2">
      <c r="B146" s="2312" t="s">
        <v>1863</v>
      </c>
      <c r="D146" s="2318"/>
      <c r="E146" s="2318"/>
      <c r="F146" s="2311" t="s">
        <v>956</v>
      </c>
      <c r="G146" s="2312" t="s">
        <v>1863</v>
      </c>
      <c r="H146" s="2318">
        <v>0</v>
      </c>
      <c r="I146" s="2318">
        <v>-40799.360000000001</v>
      </c>
      <c r="J146" s="2318">
        <v>-25072.75</v>
      </c>
      <c r="Q146" s="2310" t="e">
        <f>VLOOKUP(P146,Data!$D$2:$E$144,2,FALSE)</f>
        <v>#N/A</v>
      </c>
    </row>
    <row r="147" spans="1:25" s="2315" customFormat="1" x14ac:dyDescent="0.2">
      <c r="B147" s="2314"/>
      <c r="C147" s="68"/>
      <c r="D147" s="2319">
        <f>SUM(D148:D149)</f>
        <v>26345.570000000003</v>
      </c>
      <c r="E147" s="2319"/>
      <c r="F147" s="2313" t="s">
        <v>1112</v>
      </c>
      <c r="G147" s="2314" t="s">
        <v>2019</v>
      </c>
      <c r="H147" s="2319">
        <v>-3640.52</v>
      </c>
      <c r="I147" s="2319">
        <v>-3300.88</v>
      </c>
      <c r="J147" s="2319">
        <v>-25040.17</v>
      </c>
      <c r="Q147" s="2315" t="e">
        <f>VLOOKUP(P147,Data!$D$2:$E$144,2,FALSE)</f>
        <v>#N/A</v>
      </c>
      <c r="Y147" s="2317"/>
    </row>
    <row r="148" spans="1:25" ht="25.5" x14ac:dyDescent="0.2">
      <c r="A148" s="2322" t="s">
        <v>2524</v>
      </c>
      <c r="B148" s="2324" t="s">
        <v>3250</v>
      </c>
      <c r="C148" s="14"/>
      <c r="D148" s="1090">
        <v>908.4</v>
      </c>
      <c r="E148" s="1090" t="s">
        <v>2337</v>
      </c>
      <c r="F148" s="2311" t="s">
        <v>1112</v>
      </c>
      <c r="G148" s="2312" t="s">
        <v>2019</v>
      </c>
      <c r="H148" s="1090"/>
      <c r="I148" s="1090"/>
      <c r="J148" s="1090"/>
      <c r="Q148" s="2310" t="e">
        <f>VLOOKUP(P148,Data!$D$2:$E$144,2,FALSE)</f>
        <v>#N/A</v>
      </c>
    </row>
    <row r="149" spans="1:25" x14ac:dyDescent="0.2">
      <c r="A149" s="2322" t="s">
        <v>2832</v>
      </c>
      <c r="B149" s="2324" t="s">
        <v>3251</v>
      </c>
      <c r="C149" s="14" t="s">
        <v>2918</v>
      </c>
      <c r="D149" s="1090">
        <v>25437.170000000002</v>
      </c>
      <c r="E149" s="1090" t="s">
        <v>2336</v>
      </c>
      <c r="F149" s="2311" t="s">
        <v>1112</v>
      </c>
      <c r="G149" s="2312" t="s">
        <v>2019</v>
      </c>
      <c r="H149" s="1090"/>
      <c r="I149" s="1090"/>
      <c r="J149" s="1090"/>
      <c r="O149" s="2310" t="s">
        <v>2503</v>
      </c>
      <c r="P149" s="2310" t="s">
        <v>395</v>
      </c>
      <c r="Q149" s="2310">
        <f>VLOOKUP(P149,Data!$D$2:$E$144,2,FALSE)</f>
        <v>35110000</v>
      </c>
    </row>
    <row r="150" spans="1:25" x14ac:dyDescent="0.2">
      <c r="A150" s="2322" t="s">
        <v>2844</v>
      </c>
      <c r="B150" s="2324" t="s">
        <v>1569</v>
      </c>
      <c r="C150" s="14" t="s">
        <v>2947</v>
      </c>
      <c r="D150" s="1090">
        <v>25178.739999999998</v>
      </c>
      <c r="E150" s="1090" t="s">
        <v>2336</v>
      </c>
      <c r="F150" s="2311" t="s">
        <v>662</v>
      </c>
      <c r="G150" s="2312" t="s">
        <v>1569</v>
      </c>
      <c r="H150" s="2318">
        <v>-35105.160000000003</v>
      </c>
      <c r="I150" s="2318">
        <v>-20780.05</v>
      </c>
      <c r="J150" s="2318">
        <v>-24975.25</v>
      </c>
      <c r="O150" s="2310" t="s">
        <v>2503</v>
      </c>
      <c r="P150" s="2310" t="s">
        <v>395</v>
      </c>
      <c r="Q150" s="2310">
        <f>VLOOKUP(P150,Data!$D$2:$E$144,2,FALSE)</f>
        <v>35110000</v>
      </c>
    </row>
    <row r="151" spans="1:25" x14ac:dyDescent="0.2">
      <c r="A151" s="2322" t="s">
        <v>2372</v>
      </c>
      <c r="B151" s="2324" t="s">
        <v>1766</v>
      </c>
      <c r="C151" s="2322" t="s">
        <v>2722</v>
      </c>
      <c r="D151" s="1090">
        <v>24696</v>
      </c>
      <c r="E151" s="1090" t="s">
        <v>2336</v>
      </c>
      <c r="F151" s="2311" t="s">
        <v>859</v>
      </c>
      <c r="G151" s="2312" t="s">
        <v>1766</v>
      </c>
      <c r="H151" s="2318">
        <v>-20957.75</v>
      </c>
      <c r="I151" s="2318">
        <v>-21840</v>
      </c>
      <c r="J151" s="2318">
        <v>-24696</v>
      </c>
      <c r="O151" s="2310" t="s">
        <v>276</v>
      </c>
      <c r="P151" s="2310" t="s">
        <v>309</v>
      </c>
      <c r="Q151" s="2310">
        <f>VLOOKUP(P151,Data!$D$2:$E$144,2,FALSE)</f>
        <v>80500000</v>
      </c>
    </row>
    <row r="152" spans="1:25" x14ac:dyDescent="0.2">
      <c r="A152" s="2322" t="s">
        <v>2835</v>
      </c>
      <c r="B152" s="2324" t="s">
        <v>1566</v>
      </c>
      <c r="C152" s="14" t="s">
        <v>3159</v>
      </c>
      <c r="D152" s="1090">
        <v>16376</v>
      </c>
      <c r="E152" s="1090" t="s">
        <v>2337</v>
      </c>
      <c r="F152" s="2311" t="s">
        <v>659</v>
      </c>
      <c r="G152" s="2312" t="s">
        <v>1566</v>
      </c>
      <c r="H152" s="2318">
        <v>-247</v>
      </c>
      <c r="I152" s="2318">
        <v>-27309.24</v>
      </c>
      <c r="J152" s="2318">
        <v>-24531.8</v>
      </c>
      <c r="O152" s="2310" t="s">
        <v>2503</v>
      </c>
      <c r="P152" s="2310" t="s">
        <v>395</v>
      </c>
      <c r="Q152" s="2310">
        <f>VLOOKUP(P152,Data!$D$2:$E$144,2,FALSE)</f>
        <v>35110000</v>
      </c>
    </row>
    <row r="153" spans="1:25" ht="25.5" x14ac:dyDescent="0.2">
      <c r="A153" s="2322" t="s">
        <v>2372</v>
      </c>
      <c r="B153" s="2324" t="s">
        <v>1483</v>
      </c>
      <c r="C153" s="2322" t="s">
        <v>2663</v>
      </c>
      <c r="D153" s="1090">
        <v>6717.97</v>
      </c>
      <c r="E153" s="1090" t="s">
        <v>2331</v>
      </c>
      <c r="F153" s="2311" t="s">
        <v>576</v>
      </c>
      <c r="G153" s="2312" t="s">
        <v>1483</v>
      </c>
      <c r="H153" s="2318">
        <v>-392754.51</v>
      </c>
      <c r="I153" s="2318">
        <v>-29390.91</v>
      </c>
      <c r="J153" s="2318">
        <v>-24513.34</v>
      </c>
      <c r="O153" s="2310" t="s">
        <v>287</v>
      </c>
      <c r="P153" s="2310" t="s">
        <v>417</v>
      </c>
      <c r="Q153" s="2310">
        <f>VLOOKUP(P153,Data!$D$2:$E$144,2,FALSE)</f>
        <v>43800000</v>
      </c>
    </row>
    <row r="154" spans="1:25" ht="25.5" x14ac:dyDescent="0.2">
      <c r="A154" s="2310" t="s">
        <v>2345</v>
      </c>
      <c r="B154" s="2312" t="s">
        <v>1507</v>
      </c>
      <c r="C154" s="2322" t="s">
        <v>2415</v>
      </c>
      <c r="D154" s="1090">
        <v>23365</v>
      </c>
      <c r="E154" s="1090" t="s">
        <v>2336</v>
      </c>
      <c r="F154" s="2311" t="s">
        <v>600</v>
      </c>
      <c r="G154" s="2312" t="s">
        <v>1507</v>
      </c>
      <c r="H154" s="2318">
        <v>-26065.01</v>
      </c>
      <c r="I154" s="2318">
        <v>-24232.89</v>
      </c>
      <c r="J154" s="2318">
        <v>-24408.16</v>
      </c>
      <c r="O154" s="2310" t="s">
        <v>284</v>
      </c>
      <c r="P154" s="2310" t="s">
        <v>387</v>
      </c>
      <c r="Q154" s="2310">
        <f>VLOOKUP(P154,Data!$D$2:$E$144,2,FALSE)</f>
        <v>30100000</v>
      </c>
    </row>
    <row r="155" spans="1:25" x14ac:dyDescent="0.2">
      <c r="B155" s="2312" t="s">
        <v>2122</v>
      </c>
      <c r="D155" s="2318"/>
      <c r="E155" s="2318"/>
      <c r="F155" s="2311" t="s">
        <v>1214</v>
      </c>
      <c r="G155" s="2312" t="s">
        <v>2122</v>
      </c>
      <c r="H155" s="2318">
        <v>0</v>
      </c>
      <c r="I155" s="2318">
        <v>-23668.09</v>
      </c>
      <c r="J155" s="2318">
        <v>-23959</v>
      </c>
      <c r="Q155" s="2310" t="e">
        <f>VLOOKUP(P155,Data!$D$2:$E$144,2,FALSE)</f>
        <v>#N/A</v>
      </c>
    </row>
    <row r="156" spans="1:25" x14ac:dyDescent="0.2">
      <c r="B156" s="2312" t="s">
        <v>2255</v>
      </c>
      <c r="D156" s="2318"/>
      <c r="E156" s="2318"/>
      <c r="F156" s="2311" t="s">
        <v>1347</v>
      </c>
      <c r="G156" s="2312" t="s">
        <v>2255</v>
      </c>
      <c r="H156" s="2318">
        <v>-28495.5</v>
      </c>
      <c r="I156" s="2318">
        <v>-23329</v>
      </c>
      <c r="J156" s="2318">
        <v>-23540.75</v>
      </c>
      <c r="Q156" s="2310" t="e">
        <f>VLOOKUP(P156,Data!$D$2:$E$144,2,FALSE)</f>
        <v>#N/A</v>
      </c>
    </row>
    <row r="157" spans="1:25" s="2315" customFormat="1" x14ac:dyDescent="0.2">
      <c r="A157" s="2310"/>
      <c r="B157" s="2312" t="s">
        <v>2034</v>
      </c>
      <c r="C157" s="2310"/>
      <c r="D157" s="2318"/>
      <c r="E157" s="2318"/>
      <c r="F157" s="2311" t="s">
        <v>1127</v>
      </c>
      <c r="G157" s="2312" t="s">
        <v>2034</v>
      </c>
      <c r="H157" s="2318">
        <v>-2400</v>
      </c>
      <c r="I157" s="2318">
        <v>0</v>
      </c>
      <c r="J157" s="2318">
        <v>-23400</v>
      </c>
      <c r="K157" s="2310"/>
      <c r="L157" s="2310"/>
      <c r="M157" s="2310"/>
      <c r="N157" s="2310"/>
      <c r="O157" s="2310"/>
      <c r="P157" s="2310"/>
      <c r="Q157" s="2310" t="e">
        <f>VLOOKUP(P157,Data!$D$2:$E$144,2,FALSE)</f>
        <v>#N/A</v>
      </c>
      <c r="Y157" s="2317"/>
    </row>
    <row r="158" spans="1:25" x14ac:dyDescent="0.2">
      <c r="A158" s="2315"/>
      <c r="B158" s="2314"/>
      <c r="C158" s="2315"/>
      <c r="D158" s="2319">
        <f>SUM(D159:D162)</f>
        <v>22953.98</v>
      </c>
      <c r="E158" s="2319"/>
      <c r="F158" s="2313" t="s">
        <v>874</v>
      </c>
      <c r="G158" s="2314" t="s">
        <v>1781</v>
      </c>
      <c r="H158" s="2319">
        <v>-15318.45</v>
      </c>
      <c r="I158" s="2319">
        <v>-15293.11</v>
      </c>
      <c r="J158" s="2319">
        <v>-22953.98</v>
      </c>
      <c r="K158" s="2315"/>
      <c r="L158" s="2315"/>
      <c r="M158" s="2315"/>
      <c r="N158" s="2315"/>
      <c r="O158" s="2315"/>
      <c r="P158" s="2315"/>
      <c r="Q158" s="2315" t="e">
        <f>VLOOKUP(P158,Data!$D$2:$E$144,2,FALSE)</f>
        <v>#N/A</v>
      </c>
    </row>
    <row r="159" spans="1:25" x14ac:dyDescent="0.2">
      <c r="A159" s="2322" t="s">
        <v>2372</v>
      </c>
      <c r="B159" s="2324" t="s">
        <v>2819</v>
      </c>
      <c r="C159" s="2322" t="s">
        <v>2724</v>
      </c>
      <c r="D159" s="1090">
        <v>233.34</v>
      </c>
      <c r="E159" s="1090" t="s">
        <v>2336</v>
      </c>
      <c r="F159" s="2311" t="s">
        <v>874</v>
      </c>
      <c r="G159" s="2312" t="s">
        <v>1781</v>
      </c>
      <c r="H159" s="1090"/>
      <c r="I159" s="1090"/>
      <c r="J159" s="1090"/>
      <c r="O159" s="2310" t="s">
        <v>288</v>
      </c>
      <c r="P159" s="2310" t="s">
        <v>421</v>
      </c>
      <c r="Q159" s="2310">
        <f>VLOOKUP(P159,Data!$D$2:$E$144,2,FALSE)</f>
        <v>55110000</v>
      </c>
    </row>
    <row r="160" spans="1:25" x14ac:dyDescent="0.2">
      <c r="A160" s="2322" t="s">
        <v>2372</v>
      </c>
      <c r="B160" s="2324" t="s">
        <v>2820</v>
      </c>
      <c r="C160" s="2322" t="s">
        <v>2821</v>
      </c>
      <c r="D160" s="890">
        <v>233.32</v>
      </c>
      <c r="E160" s="598" t="s">
        <v>2336</v>
      </c>
      <c r="F160" s="2311" t="s">
        <v>874</v>
      </c>
      <c r="G160" s="2312" t="s">
        <v>1781</v>
      </c>
      <c r="H160" s="1090"/>
      <c r="I160" s="1090"/>
      <c r="J160" s="1090"/>
      <c r="O160" s="2310" t="s">
        <v>288</v>
      </c>
      <c r="P160" s="2310" t="s">
        <v>421</v>
      </c>
      <c r="Q160" s="2310">
        <f>VLOOKUP(P160,Data!$D$2:$E$144,2,FALSE)</f>
        <v>55110000</v>
      </c>
    </row>
    <row r="161" spans="1:25" x14ac:dyDescent="0.2">
      <c r="A161" s="2322" t="s">
        <v>2372</v>
      </c>
      <c r="B161" s="2324" t="s">
        <v>2822</v>
      </c>
      <c r="C161" s="2322" t="s">
        <v>2824</v>
      </c>
      <c r="D161" s="890">
        <v>20492.349999999999</v>
      </c>
      <c r="E161" s="598" t="s">
        <v>2336</v>
      </c>
      <c r="F161" s="2311" t="s">
        <v>874</v>
      </c>
      <c r="G161" s="2312" t="s">
        <v>1781</v>
      </c>
      <c r="H161" s="1090"/>
      <c r="I161" s="1090"/>
      <c r="J161" s="1090"/>
      <c r="O161" s="2310" t="s">
        <v>288</v>
      </c>
      <c r="P161" s="2310" t="s">
        <v>421</v>
      </c>
      <c r="Q161" s="2310">
        <f>VLOOKUP(P161,Data!$D$2:$E$144,2,FALSE)</f>
        <v>55110000</v>
      </c>
    </row>
    <row r="162" spans="1:25" x14ac:dyDescent="0.2">
      <c r="A162" s="2322" t="s">
        <v>2372</v>
      </c>
      <c r="B162" s="2324" t="s">
        <v>2823</v>
      </c>
      <c r="C162" s="2322" t="s">
        <v>2825</v>
      </c>
      <c r="D162" s="890">
        <v>1994.97</v>
      </c>
      <c r="E162" s="598" t="s">
        <v>2336</v>
      </c>
      <c r="F162" s="2311" t="s">
        <v>874</v>
      </c>
      <c r="G162" s="2312" t="s">
        <v>1781</v>
      </c>
      <c r="H162" s="1090"/>
      <c r="I162" s="1090"/>
      <c r="J162" s="1090"/>
      <c r="O162" s="2310" t="s">
        <v>288</v>
      </c>
      <c r="P162" s="2310" t="s">
        <v>421</v>
      </c>
      <c r="Q162" s="2310">
        <f>VLOOKUP(P162,Data!$D$2:$E$144,2,FALSE)</f>
        <v>55110000</v>
      </c>
    </row>
    <row r="163" spans="1:25" x14ac:dyDescent="0.2">
      <c r="A163" s="2315"/>
      <c r="B163" s="2314"/>
      <c r="C163" s="68"/>
      <c r="D163" s="2319">
        <f>SUM(D164:D165)</f>
        <v>25179</v>
      </c>
      <c r="E163" s="2319"/>
      <c r="F163" s="2313" t="s">
        <v>632</v>
      </c>
      <c r="G163" s="2314" t="s">
        <v>1539</v>
      </c>
      <c r="H163" s="2319">
        <v>-25634.44</v>
      </c>
      <c r="I163" s="2319">
        <v>-23387.22</v>
      </c>
      <c r="J163" s="2319">
        <v>-22709.26</v>
      </c>
      <c r="K163" s="2315"/>
      <c r="L163" s="2315"/>
      <c r="M163" s="2315"/>
      <c r="N163" s="2315"/>
      <c r="O163" s="2315"/>
      <c r="P163" s="2315"/>
      <c r="Q163" s="2315" t="e">
        <f>VLOOKUP(P163,Data!$D$2:$E$144,2,FALSE)</f>
        <v>#N/A</v>
      </c>
    </row>
    <row r="164" spans="1:25" x14ac:dyDescent="0.2">
      <c r="A164" s="2322" t="s">
        <v>2372</v>
      </c>
      <c r="B164" s="2265" t="s">
        <v>3240</v>
      </c>
      <c r="C164" s="14" t="s">
        <v>2682</v>
      </c>
      <c r="D164" s="1090">
        <v>0</v>
      </c>
      <c r="E164" s="1090" t="s">
        <v>2336</v>
      </c>
      <c r="F164" s="2311" t="s">
        <v>632</v>
      </c>
      <c r="G164" s="2312" t="s">
        <v>1539</v>
      </c>
      <c r="H164" s="1090"/>
      <c r="I164" s="1090"/>
      <c r="J164" s="1090"/>
      <c r="O164" s="2310" t="s">
        <v>276</v>
      </c>
      <c r="P164" s="2310" t="s">
        <v>309</v>
      </c>
      <c r="Q164" s="2310">
        <f>VLOOKUP(P164,Data!$D$2:$E$144,2,FALSE)</f>
        <v>80500000</v>
      </c>
    </row>
    <row r="165" spans="1:25" x14ac:dyDescent="0.2">
      <c r="A165" s="2322" t="s">
        <v>2835</v>
      </c>
      <c r="B165" s="2265" t="s">
        <v>3241</v>
      </c>
      <c r="C165" s="14" t="s">
        <v>3112</v>
      </c>
      <c r="D165" s="1090">
        <v>25179</v>
      </c>
      <c r="E165" s="1090" t="s">
        <v>2336</v>
      </c>
      <c r="F165" s="2311" t="s">
        <v>632</v>
      </c>
      <c r="G165" s="2312" t="s">
        <v>1539</v>
      </c>
      <c r="H165" s="1090"/>
      <c r="I165" s="1090"/>
      <c r="J165" s="1090"/>
      <c r="O165" s="2310" t="s">
        <v>2503</v>
      </c>
      <c r="P165" s="2310" t="s">
        <v>395</v>
      </c>
      <c r="Q165" s="2310">
        <f>VLOOKUP(P165,Data!$D$2:$E$144,2,FALSE)</f>
        <v>35110000</v>
      </c>
    </row>
    <row r="166" spans="1:25" ht="25.5" x14ac:dyDescent="0.2">
      <c r="A166" s="2322" t="s">
        <v>2832</v>
      </c>
      <c r="B166" s="2324" t="s">
        <v>1491</v>
      </c>
      <c r="C166" s="14" t="s">
        <v>3057</v>
      </c>
      <c r="D166" s="1090">
        <v>23416</v>
      </c>
      <c r="E166" s="1090" t="s">
        <v>2336</v>
      </c>
      <c r="F166" s="2311" t="s">
        <v>584</v>
      </c>
      <c r="G166" s="2312" t="s">
        <v>1491</v>
      </c>
      <c r="H166" s="2318">
        <v>-36716.839999999997</v>
      </c>
      <c r="I166" s="2318">
        <v>-26340.55</v>
      </c>
      <c r="J166" s="2318">
        <v>-22035.7</v>
      </c>
      <c r="O166" s="2310" t="s">
        <v>287</v>
      </c>
      <c r="P166" s="2310" t="s">
        <v>410</v>
      </c>
      <c r="Q166" s="2310">
        <f>VLOOKUP(P166,Data!$D$2:$E$144,2,FALSE)</f>
        <v>34100000</v>
      </c>
    </row>
    <row r="167" spans="1:25" x14ac:dyDescent="0.2">
      <c r="A167" s="2315"/>
      <c r="B167" s="2314"/>
      <c r="C167" s="68"/>
      <c r="D167" s="2319">
        <f>SUM(D168:D169)</f>
        <v>5093</v>
      </c>
      <c r="E167" s="2319"/>
      <c r="F167" s="2313" t="s">
        <v>555</v>
      </c>
      <c r="G167" s="2314" t="s">
        <v>1462</v>
      </c>
      <c r="H167" s="2319">
        <v>-19785</v>
      </c>
      <c r="I167" s="2319">
        <v>-22250</v>
      </c>
      <c r="J167" s="2319">
        <v>-22022.59</v>
      </c>
      <c r="K167" s="2315"/>
      <c r="L167" s="2315"/>
      <c r="M167" s="2315"/>
      <c r="N167" s="2315"/>
      <c r="O167" s="2315"/>
      <c r="P167" s="2315"/>
      <c r="Q167" s="2315" t="e">
        <f>VLOOKUP(P167,Data!$D$2:$E$144,2,FALSE)</f>
        <v>#N/A</v>
      </c>
    </row>
    <row r="168" spans="1:25" x14ac:dyDescent="0.2">
      <c r="A168" s="2322" t="s">
        <v>2345</v>
      </c>
      <c r="B168" s="2324" t="s">
        <v>2846</v>
      </c>
      <c r="C168" s="14" t="s">
        <v>2394</v>
      </c>
      <c r="D168" s="1090">
        <v>3255</v>
      </c>
      <c r="E168" s="1090" t="s">
        <v>2331</v>
      </c>
      <c r="F168" s="2323" t="s">
        <v>555</v>
      </c>
      <c r="G168" s="2324" t="s">
        <v>1462</v>
      </c>
      <c r="H168" s="1090"/>
      <c r="I168" s="1090"/>
      <c r="J168" s="1090"/>
      <c r="K168" s="2322"/>
      <c r="L168" s="2322"/>
      <c r="M168" s="2322"/>
      <c r="N168" s="2322"/>
      <c r="O168" s="2310" t="s">
        <v>427</v>
      </c>
      <c r="P168" s="2310" t="s">
        <v>371</v>
      </c>
      <c r="Q168" s="2310">
        <f>VLOOKUP(P168,Data!$D$2:$E$144,2,FALSE)</f>
        <v>72610000</v>
      </c>
    </row>
    <row r="169" spans="1:25" x14ac:dyDescent="0.2">
      <c r="A169" s="2322" t="s">
        <v>2844</v>
      </c>
      <c r="B169" s="2324" t="s">
        <v>2847</v>
      </c>
      <c r="C169" s="2322" t="s">
        <v>2845</v>
      </c>
      <c r="D169" s="1090">
        <v>1838</v>
      </c>
      <c r="E169" s="1090" t="s">
        <v>2336</v>
      </c>
      <c r="F169" s="2323" t="s">
        <v>555</v>
      </c>
      <c r="G169" s="2324" t="s">
        <v>1462</v>
      </c>
      <c r="H169" s="1090"/>
      <c r="I169" s="1090"/>
      <c r="J169" s="1090"/>
      <c r="K169" s="2322"/>
      <c r="L169" s="2322"/>
      <c r="M169" s="2322"/>
      <c r="N169" s="2322"/>
      <c r="O169" s="2310" t="s">
        <v>2503</v>
      </c>
      <c r="P169" s="2310" t="s">
        <v>395</v>
      </c>
      <c r="Q169" s="2310">
        <f>VLOOKUP(P169,Data!$D$2:$E$144,2,FALSE)</f>
        <v>35110000</v>
      </c>
    </row>
    <row r="170" spans="1:25" x14ac:dyDescent="0.2">
      <c r="A170" s="2315"/>
      <c r="B170" s="2314"/>
      <c r="C170" s="68"/>
      <c r="D170" s="2319">
        <f>SUM(D171:D173)</f>
        <v>34775</v>
      </c>
      <c r="E170" s="2319"/>
      <c r="F170" s="2313" t="s">
        <v>886</v>
      </c>
      <c r="G170" s="2314" t="s">
        <v>1793</v>
      </c>
      <c r="H170" s="2319">
        <v>-23143.439999999999</v>
      </c>
      <c r="I170" s="2319">
        <v>-25952.080000000002</v>
      </c>
      <c r="J170" s="2319">
        <v>-22012.01</v>
      </c>
      <c r="K170" s="2315"/>
      <c r="L170" s="2315"/>
      <c r="M170" s="2315"/>
      <c r="N170" s="2315"/>
      <c r="O170" s="2315"/>
      <c r="P170" s="2315"/>
      <c r="Q170" s="2315" t="e">
        <f>VLOOKUP(P170,Data!$D$2:$E$144,2,FALSE)</f>
        <v>#N/A</v>
      </c>
    </row>
    <row r="171" spans="1:25" x14ac:dyDescent="0.2">
      <c r="A171" s="2322" t="s">
        <v>2345</v>
      </c>
      <c r="B171" s="2324" t="s">
        <v>2459</v>
      </c>
      <c r="C171" s="14" t="s">
        <v>2461</v>
      </c>
      <c r="D171" s="1090">
        <v>11900</v>
      </c>
      <c r="E171" s="2318"/>
      <c r="F171" s="2323" t="s">
        <v>886</v>
      </c>
      <c r="G171" s="2324" t="s">
        <v>1793</v>
      </c>
      <c r="H171" s="1090"/>
      <c r="I171" s="1090"/>
      <c r="J171" s="1090"/>
      <c r="K171" s="2322"/>
      <c r="L171" s="2322"/>
      <c r="M171" s="2322"/>
      <c r="N171" s="2322"/>
      <c r="O171" s="2310" t="s">
        <v>427</v>
      </c>
      <c r="P171" s="2310" t="s">
        <v>377</v>
      </c>
      <c r="Q171" s="2310">
        <f>VLOOKUP(P171,Data!$D$2:$E$144,2,FALSE)</f>
        <v>32230000</v>
      </c>
    </row>
    <row r="172" spans="1:25" s="2315" customFormat="1" x14ac:dyDescent="0.2">
      <c r="A172" s="2322" t="s">
        <v>2345</v>
      </c>
      <c r="B172" s="2324" t="s">
        <v>2460</v>
      </c>
      <c r="C172" s="14" t="s">
        <v>2462</v>
      </c>
      <c r="D172" s="1090">
        <v>5200</v>
      </c>
      <c r="E172" s="2318" t="s">
        <v>2336</v>
      </c>
      <c r="F172" s="2323" t="s">
        <v>886</v>
      </c>
      <c r="G172" s="2324" t="s">
        <v>1793</v>
      </c>
      <c r="H172" s="1090"/>
      <c r="I172" s="1090"/>
      <c r="J172" s="1090"/>
      <c r="K172" s="2322"/>
      <c r="L172" s="2322"/>
      <c r="M172" s="2322"/>
      <c r="N172" s="2322"/>
      <c r="O172" s="2310" t="s">
        <v>427</v>
      </c>
      <c r="P172" s="2310" t="s">
        <v>377</v>
      </c>
      <c r="Q172" s="2310">
        <f>VLOOKUP(P172,Data!$D$2:$E$144,2,FALSE)</f>
        <v>32230000</v>
      </c>
      <c r="Y172" s="2317"/>
    </row>
    <row r="173" spans="1:25" ht="25.5" x14ac:dyDescent="0.2">
      <c r="A173" s="2322" t="s">
        <v>2835</v>
      </c>
      <c r="B173" s="2324" t="s">
        <v>2850</v>
      </c>
      <c r="C173" s="2322" t="s">
        <v>2849</v>
      </c>
      <c r="D173" s="1090">
        <v>17675</v>
      </c>
      <c r="E173" s="1090" t="s">
        <v>2336</v>
      </c>
      <c r="F173" s="2323" t="s">
        <v>886</v>
      </c>
      <c r="G173" s="2324" t="s">
        <v>1793</v>
      </c>
      <c r="H173" s="1090"/>
      <c r="I173" s="1090"/>
      <c r="J173" s="1090"/>
      <c r="K173" s="2322"/>
      <c r="L173" s="2322"/>
      <c r="M173" s="2322"/>
      <c r="N173" s="2322"/>
      <c r="O173" s="2310" t="s">
        <v>427</v>
      </c>
      <c r="P173" s="2310" t="s">
        <v>377</v>
      </c>
      <c r="Q173" s="2310">
        <f>VLOOKUP(P173,Data!$D$2:$E$144,2,FALSE)</f>
        <v>32230000</v>
      </c>
    </row>
    <row r="174" spans="1:25" x14ac:dyDescent="0.2">
      <c r="A174" s="2315"/>
      <c r="B174" s="2314"/>
      <c r="C174" s="68"/>
      <c r="D174" s="2319">
        <f>SUM(D175:D178)</f>
        <v>28658</v>
      </c>
      <c r="E174" s="2319"/>
      <c r="F174" s="2313" t="s">
        <v>789</v>
      </c>
      <c r="G174" s="2314" t="s">
        <v>1696</v>
      </c>
      <c r="H174" s="2319">
        <v>-20889.68</v>
      </c>
      <c r="I174" s="2319">
        <v>-20187.77</v>
      </c>
      <c r="J174" s="2319">
        <v>-21919.3</v>
      </c>
      <c r="K174" s="2315"/>
      <c r="L174" s="2315"/>
      <c r="M174" s="2315"/>
      <c r="N174" s="2315"/>
      <c r="O174" s="2315"/>
      <c r="P174" s="2315"/>
      <c r="Q174" s="2315" t="e">
        <f>VLOOKUP(P174,Data!$D$2:$E$144,2,FALSE)</f>
        <v>#N/A</v>
      </c>
    </row>
    <row r="175" spans="1:25" s="2315" customFormat="1" x14ac:dyDescent="0.2">
      <c r="A175" s="2322" t="s">
        <v>2345</v>
      </c>
      <c r="B175" s="2324" t="s">
        <v>2452</v>
      </c>
      <c r="C175" s="132" t="s">
        <v>2455</v>
      </c>
      <c r="D175" s="424">
        <v>11475</v>
      </c>
      <c r="E175" s="424" t="s">
        <v>2336</v>
      </c>
      <c r="F175" s="2323" t="s">
        <v>789</v>
      </c>
      <c r="G175" s="2324" t="s">
        <v>1696</v>
      </c>
      <c r="H175" s="1090"/>
      <c r="I175" s="1090"/>
      <c r="J175" s="1090"/>
      <c r="K175" s="2322"/>
      <c r="L175" s="2322"/>
      <c r="M175" s="2322"/>
      <c r="N175" s="2322"/>
      <c r="O175" s="2310" t="s">
        <v>427</v>
      </c>
      <c r="P175" s="2310" t="s">
        <v>380</v>
      </c>
      <c r="Q175" s="2310">
        <f>VLOOKUP(P175,Data!$D$2:$E$144,2,FALSE)</f>
        <v>48100000</v>
      </c>
      <c r="Y175" s="2317"/>
    </row>
    <row r="176" spans="1:25" s="2322" customFormat="1" x14ac:dyDescent="0.2">
      <c r="A176" s="2322" t="s">
        <v>2345</v>
      </c>
      <c r="B176" s="2324" t="s">
        <v>2453</v>
      </c>
      <c r="C176" s="132" t="s">
        <v>2456</v>
      </c>
      <c r="D176" s="424">
        <v>12000</v>
      </c>
      <c r="E176" s="424" t="s">
        <v>2336</v>
      </c>
      <c r="F176" s="2323" t="s">
        <v>789</v>
      </c>
      <c r="G176" s="2324" t="s">
        <v>1696</v>
      </c>
      <c r="H176" s="1090"/>
      <c r="I176" s="1090"/>
      <c r="J176" s="1090"/>
      <c r="O176" s="2310" t="s">
        <v>427</v>
      </c>
      <c r="P176" s="2310" t="s">
        <v>380</v>
      </c>
      <c r="Q176" s="2310">
        <f>VLOOKUP(P176,Data!$D$2:$E$144,2,FALSE)</f>
        <v>48100000</v>
      </c>
      <c r="Y176" s="2325"/>
    </row>
    <row r="177" spans="1:25" s="2322" customFormat="1" x14ac:dyDescent="0.2">
      <c r="A177" s="2322" t="s">
        <v>2345</v>
      </c>
      <c r="B177" s="2324" t="s">
        <v>2454</v>
      </c>
      <c r="C177" s="132" t="s">
        <v>2457</v>
      </c>
      <c r="D177" s="424">
        <v>5183</v>
      </c>
      <c r="E177" s="424" t="s">
        <v>2336</v>
      </c>
      <c r="F177" s="2323" t="s">
        <v>789</v>
      </c>
      <c r="G177" s="2324" t="s">
        <v>1696</v>
      </c>
      <c r="H177" s="1090"/>
      <c r="I177" s="1090"/>
      <c r="J177" s="1090"/>
      <c r="O177" s="2310" t="s">
        <v>427</v>
      </c>
      <c r="P177" s="2310" t="s">
        <v>380</v>
      </c>
      <c r="Q177" s="2310">
        <f>VLOOKUP(P177,Data!$D$2:$E$144,2,FALSE)</f>
        <v>48100000</v>
      </c>
      <c r="Y177" s="2325"/>
    </row>
    <row r="178" spans="1:25" s="2315" customFormat="1" x14ac:dyDescent="0.2">
      <c r="A178" s="2322" t="s">
        <v>2372</v>
      </c>
      <c r="B178" s="2324" t="s">
        <v>2714</v>
      </c>
      <c r="C178" s="14" t="s">
        <v>2713</v>
      </c>
      <c r="D178" s="1090">
        <v>0</v>
      </c>
      <c r="E178" s="1090" t="s">
        <v>2337</v>
      </c>
      <c r="F178" s="2323" t="s">
        <v>789</v>
      </c>
      <c r="G178" s="2324" t="s">
        <v>1696</v>
      </c>
      <c r="H178" s="1090"/>
      <c r="I178" s="1090"/>
      <c r="J178" s="1090"/>
      <c r="K178" s="2322"/>
      <c r="L178" s="2322"/>
      <c r="M178" s="2322"/>
      <c r="N178" s="2322"/>
      <c r="O178" s="2310" t="s">
        <v>276</v>
      </c>
      <c r="P178" s="2310" t="s">
        <v>309</v>
      </c>
      <c r="Q178" s="2310">
        <f>VLOOKUP(P178,Data!$D$2:$E$144,2,FALSE)</f>
        <v>80500000</v>
      </c>
      <c r="Y178" s="2317"/>
    </row>
    <row r="179" spans="1:25" x14ac:dyDescent="0.2">
      <c r="A179" s="2322" t="s">
        <v>2832</v>
      </c>
      <c r="B179" s="2324" t="s">
        <v>2913</v>
      </c>
      <c r="C179" s="14" t="s">
        <v>2912</v>
      </c>
      <c r="D179" s="1090">
        <v>0</v>
      </c>
      <c r="E179" s="1090" t="s">
        <v>2336</v>
      </c>
      <c r="F179" s="2323" t="s">
        <v>789</v>
      </c>
      <c r="G179" s="2324" t="s">
        <v>1696</v>
      </c>
      <c r="H179" s="1090"/>
      <c r="I179" s="1090"/>
      <c r="J179" s="1090"/>
      <c r="K179" s="2322"/>
      <c r="L179" s="2322"/>
      <c r="M179" s="2322"/>
      <c r="N179" s="2322"/>
      <c r="O179" s="2310" t="s">
        <v>280</v>
      </c>
      <c r="P179" s="2310" t="s">
        <v>350</v>
      </c>
      <c r="Q179" s="2310">
        <f>VLOOKUP(P179,Data!$D$2:$E$144,2,FALSE)</f>
        <v>31500000</v>
      </c>
    </row>
    <row r="180" spans="1:25" x14ac:dyDescent="0.2">
      <c r="A180" s="2310" t="s">
        <v>2345</v>
      </c>
      <c r="B180" s="2312" t="s">
        <v>2028</v>
      </c>
      <c r="C180" s="14" t="s">
        <v>2470</v>
      </c>
      <c r="D180" s="1090">
        <v>3000</v>
      </c>
      <c r="E180" s="1090" t="s">
        <v>2336</v>
      </c>
      <c r="F180" s="2311" t="s">
        <v>1121</v>
      </c>
      <c r="G180" s="2312" t="s">
        <v>2028</v>
      </c>
      <c r="H180" s="2318">
        <v>-32571.21</v>
      </c>
      <c r="I180" s="2318">
        <v>-116916.43</v>
      </c>
      <c r="J180" s="2318">
        <v>-21904.3</v>
      </c>
      <c r="O180" s="2310" t="s">
        <v>427</v>
      </c>
      <c r="P180" s="2310" t="s">
        <v>370</v>
      </c>
      <c r="Q180" s="2310">
        <f>VLOOKUP(P180,Data!$D$2:$E$144,2,FALSE)</f>
        <v>30200000</v>
      </c>
    </row>
    <row r="181" spans="1:25" ht="25.5" x14ac:dyDescent="0.2">
      <c r="A181" s="2322" t="s">
        <v>2832</v>
      </c>
      <c r="B181" s="2324" t="s">
        <v>1724</v>
      </c>
      <c r="C181" s="14" t="s">
        <v>2910</v>
      </c>
      <c r="D181" s="1090">
        <v>0</v>
      </c>
      <c r="E181" s="1090" t="s">
        <v>2337</v>
      </c>
      <c r="F181" s="2311" t="s">
        <v>817</v>
      </c>
      <c r="G181" s="2312" t="s">
        <v>1724</v>
      </c>
      <c r="H181" s="2318">
        <v>0</v>
      </c>
      <c r="I181" s="2318">
        <v>0</v>
      </c>
      <c r="J181" s="2318">
        <v>-21443.45</v>
      </c>
      <c r="O181" s="2310" t="s">
        <v>287</v>
      </c>
      <c r="P181" s="2310" t="s">
        <v>410</v>
      </c>
      <c r="Q181" s="2310">
        <f>VLOOKUP(P181,Data!$D$2:$E$144,2,FALSE)</f>
        <v>34100000</v>
      </c>
    </row>
    <row r="182" spans="1:25" s="2315" customFormat="1" x14ac:dyDescent="0.2">
      <c r="A182" s="2310" t="s">
        <v>2351</v>
      </c>
      <c r="B182" s="2312" t="s">
        <v>1615</v>
      </c>
      <c r="C182" s="2310" t="s">
        <v>2352</v>
      </c>
      <c r="D182" s="2318">
        <v>9228.16</v>
      </c>
      <c r="E182" s="2318" t="s">
        <v>2336</v>
      </c>
      <c r="F182" s="2311" t="s">
        <v>708</v>
      </c>
      <c r="G182" s="2312" t="s">
        <v>1615</v>
      </c>
      <c r="H182" s="2318">
        <v>-10666.85</v>
      </c>
      <c r="I182" s="2318">
        <v>0</v>
      </c>
      <c r="J182" s="2318">
        <v>-21270.32</v>
      </c>
      <c r="K182" s="2310"/>
      <c r="L182" s="2310"/>
      <c r="M182" s="2310"/>
      <c r="N182" s="2310"/>
      <c r="O182" s="2310" t="s">
        <v>276</v>
      </c>
      <c r="P182" s="2310" t="s">
        <v>318</v>
      </c>
      <c r="Q182" s="2310">
        <f>VLOOKUP(P182,Data!$D$2:$E$144,2,FALSE)</f>
        <v>79600000</v>
      </c>
      <c r="Y182" s="2317"/>
    </row>
    <row r="183" spans="1:25" s="2322" customFormat="1" x14ac:dyDescent="0.2">
      <c r="A183" s="2310"/>
      <c r="B183" s="2312" t="s">
        <v>1797</v>
      </c>
      <c r="C183" s="2310"/>
      <c r="D183" s="2318"/>
      <c r="E183" s="2318"/>
      <c r="F183" s="2311" t="s">
        <v>890</v>
      </c>
      <c r="G183" s="2312" t="s">
        <v>1797</v>
      </c>
      <c r="H183" s="2318">
        <v>-42520.959999999999</v>
      </c>
      <c r="I183" s="2318">
        <v>-41391.19</v>
      </c>
      <c r="J183" s="2318">
        <v>-21043.87</v>
      </c>
      <c r="K183" s="2310"/>
      <c r="L183" s="2310"/>
      <c r="M183" s="2310"/>
      <c r="N183" s="2310"/>
      <c r="O183" s="2310"/>
      <c r="P183" s="2310"/>
      <c r="Q183" s="2310" t="e">
        <f>VLOOKUP(P183,Data!$D$2:$E$144,2,FALSE)</f>
        <v>#N/A</v>
      </c>
      <c r="Y183" s="2325"/>
    </row>
    <row r="184" spans="1:25" s="2322" customFormat="1" ht="25.5" x14ac:dyDescent="0.2">
      <c r="A184" s="2322" t="s">
        <v>2372</v>
      </c>
      <c r="B184" s="2324" t="s">
        <v>1707</v>
      </c>
      <c r="C184" s="2322" t="s">
        <v>2715</v>
      </c>
      <c r="D184" s="1090">
        <v>20975</v>
      </c>
      <c r="E184" s="1090" t="s">
        <v>2336</v>
      </c>
      <c r="F184" s="2311" t="s">
        <v>800</v>
      </c>
      <c r="G184" s="2312" t="s">
        <v>1707</v>
      </c>
      <c r="H184" s="2318">
        <v>-12490</v>
      </c>
      <c r="I184" s="2318">
        <v>-14900</v>
      </c>
      <c r="J184" s="2318">
        <v>-20975</v>
      </c>
      <c r="K184" s="2310"/>
      <c r="L184" s="2310"/>
      <c r="M184" s="2310"/>
      <c r="N184" s="2310"/>
      <c r="O184" s="2310" t="s">
        <v>276</v>
      </c>
      <c r="P184" s="2310" t="s">
        <v>309</v>
      </c>
      <c r="Q184" s="2310">
        <f>VLOOKUP(P184,Data!$D$2:$E$144,2,FALSE)</f>
        <v>80500000</v>
      </c>
      <c r="Y184" s="2325"/>
    </row>
    <row r="185" spans="1:25" s="2322" customFormat="1" x14ac:dyDescent="0.2">
      <c r="A185" s="2310"/>
      <c r="B185" s="2312" t="s">
        <v>1613</v>
      </c>
      <c r="C185" s="2310"/>
      <c r="D185" s="2318"/>
      <c r="E185" s="2318"/>
      <c r="F185" s="2311" t="s">
        <v>706</v>
      </c>
      <c r="G185" s="2312" t="s">
        <v>1613</v>
      </c>
      <c r="H185" s="2318">
        <v>-21702.55</v>
      </c>
      <c r="I185" s="2318">
        <v>-14567.21</v>
      </c>
      <c r="J185" s="2318">
        <v>-20474.12</v>
      </c>
      <c r="K185" s="2310"/>
      <c r="L185" s="2310"/>
      <c r="M185" s="2310"/>
      <c r="N185" s="2310"/>
      <c r="O185" s="2310"/>
      <c r="P185" s="2310"/>
      <c r="Q185" s="2310" t="e">
        <f>VLOOKUP(P185,Data!$D$2:$E$144,2,FALSE)</f>
        <v>#N/A</v>
      </c>
      <c r="Y185" s="2325"/>
    </row>
    <row r="186" spans="1:25" s="2322" customFormat="1" x14ac:dyDescent="0.2">
      <c r="A186" s="2315"/>
      <c r="B186" s="2314"/>
      <c r="C186" s="1100"/>
      <c r="D186" s="2319">
        <f>SUM(D187:D188)</f>
        <v>20343</v>
      </c>
      <c r="E186" s="2319"/>
      <c r="F186" s="2313" t="s">
        <v>40</v>
      </c>
      <c r="G186" s="2314" t="s">
        <v>51</v>
      </c>
      <c r="H186" s="2319">
        <v>-23248.91</v>
      </c>
      <c r="I186" s="2319">
        <v>-21422.5</v>
      </c>
      <c r="J186" s="2319">
        <v>-20342.5</v>
      </c>
      <c r="K186" s="2315"/>
      <c r="L186" s="2315"/>
      <c r="M186" s="2315"/>
      <c r="N186" s="2315"/>
      <c r="O186" s="2315"/>
      <c r="P186" s="2315"/>
      <c r="Q186" s="2315" t="e">
        <f>VLOOKUP(P186,Data!$D$2:$E$144,2,FALSE)</f>
        <v>#N/A</v>
      </c>
      <c r="Y186" s="2325"/>
    </row>
    <row r="187" spans="1:25" s="2322" customFormat="1" x14ac:dyDescent="0.2">
      <c r="A187" s="2322" t="s">
        <v>2372</v>
      </c>
      <c r="B187" s="2324" t="s">
        <v>2861</v>
      </c>
      <c r="C187" s="46" t="s">
        <v>2625</v>
      </c>
      <c r="D187" s="1090">
        <v>0</v>
      </c>
      <c r="E187" s="1090" t="s">
        <v>2337</v>
      </c>
      <c r="F187" s="2311" t="s">
        <v>40</v>
      </c>
      <c r="G187" s="2312" t="s">
        <v>51</v>
      </c>
      <c r="H187" s="1090"/>
      <c r="I187" s="1090"/>
      <c r="J187" s="1090"/>
      <c r="K187" s="2310"/>
      <c r="L187" s="2310"/>
      <c r="M187" s="2310"/>
      <c r="N187" s="2310"/>
      <c r="O187" s="2310" t="s">
        <v>276</v>
      </c>
      <c r="P187" s="2310" t="s">
        <v>309</v>
      </c>
      <c r="Q187" s="2310">
        <f>VLOOKUP(P187,Data!$D$2:$E$144,2,FALSE)</f>
        <v>80500000</v>
      </c>
      <c r="Y187" s="2325"/>
    </row>
    <row r="188" spans="1:25" ht="25.5" x14ac:dyDescent="0.2">
      <c r="A188" s="2322" t="s">
        <v>2832</v>
      </c>
      <c r="B188" s="2324" t="s">
        <v>2862</v>
      </c>
      <c r="C188" s="2322" t="s">
        <v>2860</v>
      </c>
      <c r="D188" s="1090">
        <v>20343</v>
      </c>
      <c r="E188" s="1090" t="s">
        <v>2336</v>
      </c>
      <c r="F188" s="2311" t="s">
        <v>40</v>
      </c>
      <c r="G188" s="2312" t="s">
        <v>51</v>
      </c>
      <c r="H188" s="1090"/>
      <c r="I188" s="1090"/>
      <c r="J188" s="1090"/>
      <c r="O188" s="2310" t="s">
        <v>287</v>
      </c>
      <c r="P188" s="2310" t="s">
        <v>413</v>
      </c>
      <c r="Q188" s="2310">
        <f>VLOOKUP(P188,Data!$D$2:$E$144,2,FALSE)</f>
        <v>50110000</v>
      </c>
    </row>
    <row r="189" spans="1:25" x14ac:dyDescent="0.2">
      <c r="A189" s="2315"/>
      <c r="B189" s="2314"/>
      <c r="C189" s="68"/>
      <c r="D189" s="2319"/>
      <c r="E189" s="2319"/>
      <c r="F189" s="2313" t="s">
        <v>718</v>
      </c>
      <c r="G189" s="2314" t="s">
        <v>1625</v>
      </c>
      <c r="H189" s="2319">
        <v>-22386.880000000001</v>
      </c>
      <c r="I189" s="2319">
        <v>-20586.14</v>
      </c>
      <c r="J189" s="2319">
        <v>-20306.27</v>
      </c>
      <c r="K189" s="2315"/>
      <c r="L189" s="2315"/>
      <c r="M189" s="2315"/>
      <c r="N189" s="2315"/>
      <c r="O189" s="2315"/>
      <c r="P189" s="2315"/>
      <c r="Q189" s="2315" t="e">
        <f>VLOOKUP(P189,Data!$D$2:$E$144,2,FALSE)</f>
        <v>#N/A</v>
      </c>
    </row>
    <row r="190" spans="1:25" ht="25.5" x14ac:dyDescent="0.2">
      <c r="A190" s="2322" t="s">
        <v>2345</v>
      </c>
      <c r="B190" s="2324" t="s">
        <v>2444</v>
      </c>
      <c r="C190" s="14" t="s">
        <v>2447</v>
      </c>
      <c r="D190" s="1090">
        <v>13769</v>
      </c>
      <c r="E190" s="1090" t="s">
        <v>2336</v>
      </c>
      <c r="F190" s="2323" t="s">
        <v>718</v>
      </c>
      <c r="G190" s="2324" t="s">
        <v>1625</v>
      </c>
      <c r="H190" s="1090"/>
      <c r="I190" s="1090"/>
      <c r="J190" s="1090"/>
      <c r="K190" s="2322"/>
      <c r="L190" s="2322"/>
      <c r="M190" s="2322"/>
      <c r="N190" s="2322"/>
      <c r="O190" s="2310" t="s">
        <v>427</v>
      </c>
      <c r="P190" s="2310" t="s">
        <v>375</v>
      </c>
      <c r="Q190" s="2310">
        <f>VLOOKUP(P190,Data!$D$2:$E$144,2,FALSE)</f>
        <v>32250000</v>
      </c>
    </row>
    <row r="191" spans="1:25" x14ac:dyDescent="0.2">
      <c r="A191" s="2322" t="s">
        <v>2345</v>
      </c>
      <c r="B191" s="2324" t="s">
        <v>2445</v>
      </c>
      <c r="C191" s="14" t="s">
        <v>2439</v>
      </c>
      <c r="D191" s="1090">
        <v>2912</v>
      </c>
      <c r="E191" s="1090" t="s">
        <v>2336</v>
      </c>
      <c r="F191" s="2323" t="s">
        <v>718</v>
      </c>
      <c r="G191" s="2324" t="s">
        <v>1625</v>
      </c>
      <c r="H191" s="1090"/>
      <c r="I191" s="1090"/>
      <c r="J191" s="1090"/>
      <c r="K191" s="2322"/>
      <c r="L191" s="2322"/>
      <c r="M191" s="2322"/>
      <c r="N191" s="2322"/>
      <c r="O191" s="2310" t="s">
        <v>2435</v>
      </c>
      <c r="P191" s="2310" t="s">
        <v>375</v>
      </c>
      <c r="Q191" s="2310">
        <f>VLOOKUP(P191,Data!$D$2:$E$144,2,FALSE)</f>
        <v>32250000</v>
      </c>
    </row>
    <row r="192" spans="1:25" x14ac:dyDescent="0.2">
      <c r="A192" s="2322" t="s">
        <v>2345</v>
      </c>
      <c r="B192" s="2324" t="s">
        <v>2446</v>
      </c>
      <c r="C192" s="14" t="s">
        <v>2448</v>
      </c>
      <c r="D192" s="1090">
        <v>16700</v>
      </c>
      <c r="E192" s="1090" t="s">
        <v>2336</v>
      </c>
      <c r="F192" s="2323" t="s">
        <v>718</v>
      </c>
      <c r="G192" s="2324" t="s">
        <v>1625</v>
      </c>
      <c r="H192" s="1090"/>
      <c r="I192" s="1090"/>
      <c r="J192" s="1090"/>
      <c r="K192" s="2322"/>
      <c r="L192" s="2322"/>
      <c r="M192" s="2322"/>
      <c r="N192" s="2322"/>
      <c r="O192" s="2310" t="s">
        <v>2449</v>
      </c>
      <c r="P192" s="2310" t="s">
        <v>375</v>
      </c>
      <c r="Q192" s="2310">
        <f>VLOOKUP(P192,Data!$D$2:$E$144,2,FALSE)</f>
        <v>32250000</v>
      </c>
    </row>
    <row r="193" spans="1:25" x14ac:dyDescent="0.2">
      <c r="A193" s="2322" t="s">
        <v>2835</v>
      </c>
      <c r="B193" s="2324" t="s">
        <v>1728</v>
      </c>
      <c r="C193" s="14" t="s">
        <v>2880</v>
      </c>
      <c r="D193" s="1090">
        <v>19348</v>
      </c>
      <c r="E193" s="1090" t="s">
        <v>2336</v>
      </c>
      <c r="F193" s="2323" t="s">
        <v>821</v>
      </c>
      <c r="G193" s="2324" t="s">
        <v>1728</v>
      </c>
      <c r="H193" s="1090">
        <v>-37359</v>
      </c>
      <c r="I193" s="1090">
        <v>-137466.16</v>
      </c>
      <c r="J193" s="1090">
        <v>-19348.43</v>
      </c>
      <c r="K193" s="2322"/>
      <c r="L193" s="2322"/>
      <c r="M193" s="2322"/>
      <c r="N193" s="2322"/>
      <c r="O193" s="2310" t="s">
        <v>2503</v>
      </c>
      <c r="P193" s="2310" t="s">
        <v>395</v>
      </c>
      <c r="Q193" s="2310">
        <f>VLOOKUP(P193,Data!$D$2:$E$144,2,FALSE)</f>
        <v>35110000</v>
      </c>
    </row>
    <row r="194" spans="1:25" s="2315" customFormat="1" x14ac:dyDescent="0.2">
      <c r="A194" s="2322" t="s">
        <v>2835</v>
      </c>
      <c r="B194" s="2324" t="s">
        <v>1769</v>
      </c>
      <c r="C194" s="14" t="s">
        <v>3214</v>
      </c>
      <c r="D194" s="1090">
        <v>190</v>
      </c>
      <c r="E194" s="1090" t="s">
        <v>2336</v>
      </c>
      <c r="F194" s="2311" t="s">
        <v>862</v>
      </c>
      <c r="G194" s="2312" t="s">
        <v>1769</v>
      </c>
      <c r="H194" s="2318">
        <v>0</v>
      </c>
      <c r="I194" s="2318">
        <v>-3889</v>
      </c>
      <c r="J194" s="2318">
        <v>-19156</v>
      </c>
      <c r="K194" s="2310"/>
      <c r="L194" s="2310"/>
      <c r="M194" s="2310"/>
      <c r="N194" s="2310"/>
      <c r="O194" s="2310" t="s">
        <v>2503</v>
      </c>
      <c r="P194" s="2310" t="s">
        <v>395</v>
      </c>
      <c r="Q194" s="2310">
        <f>VLOOKUP(P194,Data!$D$2:$E$144,2,FALSE)</f>
        <v>35110000</v>
      </c>
      <c r="Y194" s="2317"/>
    </row>
    <row r="195" spans="1:25" x14ac:dyDescent="0.2">
      <c r="B195" s="2312" t="s">
        <v>1686</v>
      </c>
      <c r="D195" s="2318"/>
      <c r="E195" s="2318"/>
      <c r="F195" s="2311" t="s">
        <v>779</v>
      </c>
      <c r="G195" s="2312" t="s">
        <v>1686</v>
      </c>
      <c r="H195" s="2318">
        <v>0</v>
      </c>
      <c r="I195" s="2318">
        <v>0</v>
      </c>
      <c r="J195" s="2318">
        <v>-18648.52</v>
      </c>
      <c r="Q195" s="2310" t="e">
        <f>VLOOKUP(P195,Data!$D$2:$E$144,2,FALSE)</f>
        <v>#N/A</v>
      </c>
    </row>
    <row r="196" spans="1:25" x14ac:dyDescent="0.2">
      <c r="A196" s="2322" t="s">
        <v>2835</v>
      </c>
      <c r="B196" s="2324" t="s">
        <v>1673</v>
      </c>
      <c r="C196" s="2322" t="s">
        <v>3222</v>
      </c>
      <c r="D196" s="1090">
        <v>2790</v>
      </c>
      <c r="E196" s="1090" t="s">
        <v>2336</v>
      </c>
      <c r="F196" s="2311" t="s">
        <v>766</v>
      </c>
      <c r="G196" s="2312" t="s">
        <v>1673</v>
      </c>
      <c r="H196" s="2318">
        <v>-361.72</v>
      </c>
      <c r="I196" s="2318">
        <v>0</v>
      </c>
      <c r="J196" s="2318">
        <v>-17684</v>
      </c>
      <c r="O196" s="2310" t="s">
        <v>2503</v>
      </c>
      <c r="P196" s="2310" t="s">
        <v>395</v>
      </c>
      <c r="Q196" s="2310">
        <f>VLOOKUP(P196,Data!$D$2:$E$144,2,FALSE)</f>
        <v>35110000</v>
      </c>
    </row>
    <row r="197" spans="1:25" ht="25.5" x14ac:dyDescent="0.2">
      <c r="A197" s="2322" t="s">
        <v>2524</v>
      </c>
      <c r="B197" s="2324" t="s">
        <v>2237</v>
      </c>
      <c r="C197" s="2322" t="s">
        <v>2541</v>
      </c>
      <c r="D197" s="1090">
        <v>17590</v>
      </c>
      <c r="E197" s="1090" t="s">
        <v>2337</v>
      </c>
      <c r="F197" s="2311" t="s">
        <v>1329</v>
      </c>
      <c r="G197" s="2312" t="s">
        <v>2237</v>
      </c>
      <c r="H197" s="2318">
        <v>0</v>
      </c>
      <c r="I197" s="2318">
        <v>0</v>
      </c>
      <c r="J197" s="2318">
        <v>-17590.02</v>
      </c>
      <c r="O197" s="2310" t="s">
        <v>427</v>
      </c>
      <c r="P197" s="2310" t="s">
        <v>370</v>
      </c>
      <c r="Q197" s="2310">
        <f>VLOOKUP(P197,Data!$D$2:$E$144,2,FALSE)</f>
        <v>30200000</v>
      </c>
    </row>
    <row r="198" spans="1:25" s="2315" customFormat="1" x14ac:dyDescent="0.2">
      <c r="A198" s="2310"/>
      <c r="B198" s="2312" t="s">
        <v>1877</v>
      </c>
      <c r="C198" s="2310"/>
      <c r="D198" s="2318"/>
      <c r="E198" s="2318"/>
      <c r="F198" s="2311" t="s">
        <v>970</v>
      </c>
      <c r="G198" s="2312" t="s">
        <v>1877</v>
      </c>
      <c r="H198" s="2318">
        <v>-14586</v>
      </c>
      <c r="I198" s="2318">
        <v>-59461.26</v>
      </c>
      <c r="J198" s="2318">
        <v>-17539.73</v>
      </c>
      <c r="K198" s="2310"/>
      <c r="L198" s="2310"/>
      <c r="M198" s="2310"/>
      <c r="N198" s="2310"/>
      <c r="O198" s="2310"/>
      <c r="P198" s="2310"/>
      <c r="Q198" s="2310" t="e">
        <f>VLOOKUP(P198,Data!$D$2:$E$144,2,FALSE)</f>
        <v>#N/A</v>
      </c>
      <c r="Y198" s="2317"/>
    </row>
    <row r="199" spans="1:25" x14ac:dyDescent="0.2">
      <c r="B199" s="2312" t="s">
        <v>2257</v>
      </c>
      <c r="D199" s="2318"/>
      <c r="E199" s="2318"/>
      <c r="F199" s="2311" t="s">
        <v>1349</v>
      </c>
      <c r="G199" s="2312" t="s">
        <v>2257</v>
      </c>
      <c r="H199" s="2318">
        <v>-11632.22</v>
      </c>
      <c r="I199" s="2318">
        <v>-16749.5</v>
      </c>
      <c r="J199" s="2318">
        <v>-17131.75</v>
      </c>
      <c r="Q199" s="2310" t="e">
        <f>VLOOKUP(P199,Data!$D$2:$E$144,2,FALSE)</f>
        <v>#N/A</v>
      </c>
    </row>
    <row r="200" spans="1:25" x14ac:dyDescent="0.2">
      <c r="A200" s="2310" t="s">
        <v>2346</v>
      </c>
      <c r="B200" s="2312" t="s">
        <v>1451</v>
      </c>
      <c r="C200" s="2310" t="s">
        <v>2371</v>
      </c>
      <c r="D200" s="2318"/>
      <c r="E200" s="2318" t="s">
        <v>2336</v>
      </c>
      <c r="F200" s="2311" t="s">
        <v>544</v>
      </c>
      <c r="G200" s="2312" t="s">
        <v>1451</v>
      </c>
      <c r="H200" s="2318">
        <v>-2250</v>
      </c>
      <c r="I200" s="2318">
        <v>-47250</v>
      </c>
      <c r="J200" s="2318">
        <v>-16862.5</v>
      </c>
      <c r="O200" s="2310" t="s">
        <v>276</v>
      </c>
      <c r="P200" s="2310" t="s">
        <v>318</v>
      </c>
      <c r="Q200" s="2310">
        <f>VLOOKUP(P200,Data!$D$2:$E$144,2,FALSE)</f>
        <v>79600000</v>
      </c>
    </row>
    <row r="201" spans="1:25" x14ac:dyDescent="0.2">
      <c r="A201" s="2322" t="s">
        <v>2835</v>
      </c>
      <c r="B201" s="2324" t="s">
        <v>1606</v>
      </c>
      <c r="C201" s="14" t="s">
        <v>3231</v>
      </c>
      <c r="D201" s="1090">
        <v>17072</v>
      </c>
      <c r="E201" s="1090" t="s">
        <v>2336</v>
      </c>
      <c r="F201" s="2311" t="s">
        <v>699</v>
      </c>
      <c r="G201" s="2312" t="s">
        <v>1606</v>
      </c>
      <c r="H201" s="2318">
        <v>-8773.5</v>
      </c>
      <c r="I201" s="2318">
        <v>-23254.85</v>
      </c>
      <c r="J201" s="2318">
        <v>-16646.150000000001</v>
      </c>
      <c r="O201" s="2310" t="s">
        <v>2379</v>
      </c>
      <c r="P201" s="2310" t="s">
        <v>346</v>
      </c>
      <c r="Q201" s="2310">
        <f>VLOOKUP(P201,Data!$D$2:$E$144,2,FALSE)</f>
        <v>31521320</v>
      </c>
    </row>
    <row r="202" spans="1:25" ht="25.5" x14ac:dyDescent="0.2">
      <c r="A202" s="2322" t="s">
        <v>2832</v>
      </c>
      <c r="B202" s="2324" t="s">
        <v>1828</v>
      </c>
      <c r="C202" s="14" t="s">
        <v>3073</v>
      </c>
      <c r="D202" s="1090">
        <v>16733</v>
      </c>
      <c r="E202" s="1090" t="s">
        <v>2337</v>
      </c>
      <c r="F202" s="2311" t="s">
        <v>921</v>
      </c>
      <c r="G202" s="2312" t="s">
        <v>1828</v>
      </c>
      <c r="H202" s="2318">
        <v>-12032.75</v>
      </c>
      <c r="I202" s="2318">
        <v>-18222.599999999999</v>
      </c>
      <c r="J202" s="2318">
        <v>-16076.48</v>
      </c>
      <c r="O202" s="2310" t="s">
        <v>287</v>
      </c>
      <c r="P202" s="2310" t="s">
        <v>413</v>
      </c>
      <c r="Q202" s="2310">
        <f>VLOOKUP(P202,Data!$D$2:$E$144,2,FALSE)</f>
        <v>50110000</v>
      </c>
    </row>
    <row r="203" spans="1:25" x14ac:dyDescent="0.2">
      <c r="A203" s="2322" t="s">
        <v>2835</v>
      </c>
      <c r="B203" s="2324" t="s">
        <v>2066</v>
      </c>
      <c r="C203" s="14" t="s">
        <v>3205</v>
      </c>
      <c r="D203" s="1090">
        <v>2388</v>
      </c>
      <c r="E203" s="1090" t="s">
        <v>2336</v>
      </c>
      <c r="F203" s="2311" t="s">
        <v>1158</v>
      </c>
      <c r="G203" s="2312" t="s">
        <v>2066</v>
      </c>
      <c r="H203" s="2318">
        <v>0</v>
      </c>
      <c r="I203" s="2318">
        <v>-9650</v>
      </c>
      <c r="J203" s="2318">
        <v>-16068.65</v>
      </c>
      <c r="O203" s="2310" t="s">
        <v>2503</v>
      </c>
      <c r="P203" s="2310" t="s">
        <v>395</v>
      </c>
      <c r="Q203" s="2310">
        <f>VLOOKUP(P203,Data!$D$2:$E$144,2,FALSE)</f>
        <v>35110000</v>
      </c>
    </row>
    <row r="204" spans="1:25" x14ac:dyDescent="0.2">
      <c r="A204" s="2322" t="s">
        <v>2372</v>
      </c>
      <c r="B204" s="2324" t="s">
        <v>2045</v>
      </c>
      <c r="C204" s="2322" t="s">
        <v>2759</v>
      </c>
      <c r="D204" s="1090">
        <v>15961</v>
      </c>
      <c r="E204" s="1090" t="s">
        <v>2336</v>
      </c>
      <c r="F204" s="2311" t="s">
        <v>1137</v>
      </c>
      <c r="G204" s="2312" t="s">
        <v>2045</v>
      </c>
      <c r="H204" s="2318">
        <v>-12889</v>
      </c>
      <c r="I204" s="2318">
        <v>-3079</v>
      </c>
      <c r="J204" s="2318">
        <v>-15961</v>
      </c>
      <c r="O204" s="2310" t="s">
        <v>276</v>
      </c>
      <c r="P204" s="2310" t="s">
        <v>309</v>
      </c>
      <c r="Q204" s="2310">
        <f>VLOOKUP(P204,Data!$D$2:$E$144,2,FALSE)</f>
        <v>80500000</v>
      </c>
    </row>
    <row r="205" spans="1:25" x14ac:dyDescent="0.2">
      <c r="A205" s="2322" t="s">
        <v>2372</v>
      </c>
      <c r="B205" s="2324" t="s">
        <v>2281</v>
      </c>
      <c r="C205" s="2322" t="s">
        <v>2802</v>
      </c>
      <c r="D205" s="1090">
        <v>2917</v>
      </c>
      <c r="E205" s="1090" t="s">
        <v>2336</v>
      </c>
      <c r="F205" s="2311" t="s">
        <v>1369</v>
      </c>
      <c r="G205" s="2312" t="s">
        <v>2281</v>
      </c>
      <c r="H205" s="2318">
        <v>0</v>
      </c>
      <c r="I205" s="2318">
        <v>0</v>
      </c>
      <c r="J205" s="2318">
        <v>-15917</v>
      </c>
      <c r="O205" s="2310" t="s">
        <v>276</v>
      </c>
      <c r="P205" s="2310" t="s">
        <v>309</v>
      </c>
      <c r="Q205" s="2310">
        <f>VLOOKUP(P205,Data!$D$2:$E$144,2,FALSE)</f>
        <v>80500000</v>
      </c>
    </row>
    <row r="206" spans="1:25" x14ac:dyDescent="0.2">
      <c r="A206" s="2310" t="s">
        <v>2346</v>
      </c>
      <c r="B206" s="2312" t="s">
        <v>1808</v>
      </c>
      <c r="C206" s="2310" t="s">
        <v>2358</v>
      </c>
      <c r="D206" s="2318">
        <v>15600</v>
      </c>
      <c r="E206" s="2318" t="s">
        <v>2336</v>
      </c>
      <c r="F206" s="2311" t="s">
        <v>901</v>
      </c>
      <c r="G206" s="2312" t="s">
        <v>1808</v>
      </c>
      <c r="H206" s="2318">
        <v>-13300</v>
      </c>
      <c r="I206" s="2318">
        <v>-11250</v>
      </c>
      <c r="J206" s="2318">
        <v>-15600</v>
      </c>
      <c r="O206" s="2310" t="s">
        <v>276</v>
      </c>
      <c r="P206" s="2310" t="s">
        <v>313</v>
      </c>
      <c r="Q206" s="2310">
        <f>VLOOKUP(P206,Data!$D$2:$E$144,2,FALSE)</f>
        <v>79100000</v>
      </c>
    </row>
    <row r="207" spans="1:25" s="2315" customFormat="1" ht="25.5" x14ac:dyDescent="0.2">
      <c r="A207" s="2322" t="s">
        <v>2832</v>
      </c>
      <c r="B207" s="2324" t="s">
        <v>1700</v>
      </c>
      <c r="C207" s="14" t="s">
        <v>2869</v>
      </c>
      <c r="D207" s="1090">
        <v>15741</v>
      </c>
      <c r="E207" s="1090" t="s">
        <v>2336</v>
      </c>
      <c r="F207" s="2311" t="s">
        <v>793</v>
      </c>
      <c r="G207" s="2312" t="s">
        <v>1700</v>
      </c>
      <c r="H207" s="2318">
        <v>-618.08000000000004</v>
      </c>
      <c r="I207" s="2318">
        <v>-11610.7</v>
      </c>
      <c r="J207" s="2318">
        <v>-15529.35</v>
      </c>
      <c r="K207" s="2310"/>
      <c r="L207" s="2310"/>
      <c r="M207" s="2310"/>
      <c r="N207" s="2310"/>
      <c r="O207" s="2310" t="s">
        <v>287</v>
      </c>
      <c r="P207" s="2310" t="s">
        <v>412</v>
      </c>
      <c r="Q207" s="2310">
        <f>VLOOKUP(P207,Data!$D$2:$E$144,2,FALSE)</f>
        <v>34300000</v>
      </c>
      <c r="Y207" s="2317"/>
    </row>
    <row r="208" spans="1:25" x14ac:dyDescent="0.2">
      <c r="A208" s="2310" t="s">
        <v>55</v>
      </c>
      <c r="B208" s="2312" t="s">
        <v>1825</v>
      </c>
      <c r="C208" s="2322" t="s">
        <v>2342</v>
      </c>
      <c r="D208" s="1090">
        <v>15395</v>
      </c>
      <c r="E208" s="1090" t="s">
        <v>2337</v>
      </c>
      <c r="F208" s="2311" t="s">
        <v>918</v>
      </c>
      <c r="G208" s="2312" t="s">
        <v>1825</v>
      </c>
      <c r="H208" s="2318">
        <v>-4550</v>
      </c>
      <c r="I208" s="2318">
        <v>-18700</v>
      </c>
      <c r="J208" s="2318">
        <v>-15375</v>
      </c>
      <c r="O208" s="2310" t="s">
        <v>427</v>
      </c>
      <c r="P208" s="2310" t="s">
        <v>380</v>
      </c>
      <c r="Q208" s="2310">
        <f>VLOOKUP(P208,Data!$D$2:$E$144,2,FALSE)</f>
        <v>48100000</v>
      </c>
    </row>
    <row r="209" spans="1:25" ht="25.5" x14ac:dyDescent="0.2">
      <c r="A209" s="2310" t="s">
        <v>55</v>
      </c>
      <c r="B209" s="2312" t="s">
        <v>1691</v>
      </c>
      <c r="C209" s="2322" t="s">
        <v>2333</v>
      </c>
      <c r="D209" s="1090">
        <v>14999</v>
      </c>
      <c r="E209" s="1090" t="s">
        <v>2336</v>
      </c>
      <c r="F209" s="2311" t="s">
        <v>784</v>
      </c>
      <c r="G209" s="2312" t="s">
        <v>1691</v>
      </c>
      <c r="H209" s="2318">
        <v>-14999</v>
      </c>
      <c r="I209" s="2318">
        <v>0</v>
      </c>
      <c r="J209" s="2318">
        <v>-14999</v>
      </c>
      <c r="O209" s="2310" t="s">
        <v>427</v>
      </c>
      <c r="P209" s="2310" t="s">
        <v>380</v>
      </c>
      <c r="Q209" s="2310">
        <f>VLOOKUP(P209,Data!$D$2:$E$144,2,FALSE)</f>
        <v>48100000</v>
      </c>
    </row>
    <row r="210" spans="1:25" x14ac:dyDescent="0.2">
      <c r="A210" s="2310" t="s">
        <v>2345</v>
      </c>
      <c r="B210" s="2312" t="s">
        <v>471</v>
      </c>
      <c r="C210" s="14" t="s">
        <v>2437</v>
      </c>
      <c r="D210" s="1090">
        <v>4740</v>
      </c>
      <c r="E210" s="1090" t="s">
        <v>2336</v>
      </c>
      <c r="F210" s="2311" t="s">
        <v>448</v>
      </c>
      <c r="G210" s="2312" t="s">
        <v>471</v>
      </c>
      <c r="H210" s="2318">
        <v>-13779.93</v>
      </c>
      <c r="I210" s="2318">
        <v>-15165.03</v>
      </c>
      <c r="J210" s="2318">
        <v>-14938.83</v>
      </c>
      <c r="O210" s="2310" t="s">
        <v>427</v>
      </c>
      <c r="P210" s="2310" t="s">
        <v>385</v>
      </c>
      <c r="Q210" s="2310">
        <f>VLOOKUP(P210,Data!$D$2:$E$144,2,FALSE)</f>
        <v>32500000</v>
      </c>
    </row>
    <row r="211" spans="1:25" x14ac:dyDescent="0.2">
      <c r="A211" s="2315"/>
      <c r="B211" s="2314"/>
      <c r="C211" s="68"/>
      <c r="D211" s="2319">
        <f>SUM(D212:D213)</f>
        <v>17133.379999999997</v>
      </c>
      <c r="E211" s="2319"/>
      <c r="F211" s="2313" t="s">
        <v>654</v>
      </c>
      <c r="G211" s="2314" t="s">
        <v>1561</v>
      </c>
      <c r="H211" s="2319">
        <v>-1760.1</v>
      </c>
      <c r="I211" s="2319">
        <v>-14221.89</v>
      </c>
      <c r="J211" s="2319">
        <v>-14898.17</v>
      </c>
      <c r="K211" s="2315"/>
      <c r="L211" s="2315"/>
      <c r="M211" s="2315"/>
      <c r="N211" s="2315"/>
      <c r="O211" s="2315"/>
      <c r="P211" s="2315"/>
      <c r="Q211" s="2315" t="e">
        <f>VLOOKUP(P211,Data!$D$2:$E$144,2,FALSE)</f>
        <v>#N/A</v>
      </c>
    </row>
    <row r="212" spans="1:25" ht="25.5" x14ac:dyDescent="0.2">
      <c r="A212" s="2322" t="s">
        <v>2372</v>
      </c>
      <c r="B212" s="2324" t="s">
        <v>3154</v>
      </c>
      <c r="C212" s="14" t="s">
        <v>2690</v>
      </c>
      <c r="D212" s="1090">
        <v>2984.5</v>
      </c>
      <c r="E212" s="1090" t="s">
        <v>2336</v>
      </c>
      <c r="F212" s="2311" t="s">
        <v>654</v>
      </c>
      <c r="G212" s="2312" t="s">
        <v>1561</v>
      </c>
      <c r="H212" s="1090"/>
      <c r="I212" s="1090"/>
      <c r="J212" s="1090"/>
      <c r="O212" s="2310" t="s">
        <v>2378</v>
      </c>
      <c r="P212" s="2310" t="s">
        <v>365</v>
      </c>
      <c r="Q212" s="2310">
        <f>VLOOKUP(P212,Data!$D$2:$E$144,2,FALSE)</f>
        <v>33140000</v>
      </c>
    </row>
    <row r="213" spans="1:25" s="2315" customFormat="1" ht="25.5" x14ac:dyDescent="0.2">
      <c r="A213" s="2322" t="s">
        <v>2835</v>
      </c>
      <c r="B213" s="2324" t="s">
        <v>3155</v>
      </c>
      <c r="C213" s="14" t="s">
        <v>3149</v>
      </c>
      <c r="D213" s="1090">
        <v>14148.88</v>
      </c>
      <c r="E213" s="1090" t="s">
        <v>2336</v>
      </c>
      <c r="F213" s="2311" t="s">
        <v>654</v>
      </c>
      <c r="G213" s="2312" t="s">
        <v>1561</v>
      </c>
      <c r="H213" s="1090"/>
      <c r="I213" s="1090"/>
      <c r="J213" s="1090"/>
      <c r="K213" s="2310"/>
      <c r="L213" s="2310"/>
      <c r="M213" s="2310"/>
      <c r="N213" s="2310"/>
      <c r="O213" s="2310" t="s">
        <v>2378</v>
      </c>
      <c r="P213" s="2310" t="s">
        <v>365</v>
      </c>
      <c r="Q213" s="2310">
        <f>VLOOKUP(P213,Data!$D$2:$E$144,2,FALSE)</f>
        <v>33140000</v>
      </c>
      <c r="Y213" s="2317"/>
    </row>
    <row r="214" spans="1:25" s="2322" customFormat="1" x14ac:dyDescent="0.2">
      <c r="A214" s="2315"/>
      <c r="B214" s="2314"/>
      <c r="C214" s="2315"/>
      <c r="D214" s="2319">
        <f>SUM(D215:D216)</f>
        <v>12000</v>
      </c>
      <c r="E214" s="2319"/>
      <c r="F214" s="2313" t="s">
        <v>435</v>
      </c>
      <c r="G214" s="2314" t="s">
        <v>458</v>
      </c>
      <c r="H214" s="2319">
        <v>-16530.45</v>
      </c>
      <c r="I214" s="2319">
        <v>-13523.09</v>
      </c>
      <c r="J214" s="2319">
        <v>-14881.33</v>
      </c>
      <c r="K214" s="2315"/>
      <c r="L214" s="2315"/>
      <c r="M214" s="2315"/>
      <c r="N214" s="2315"/>
      <c r="O214" s="2315"/>
      <c r="P214" s="2315"/>
      <c r="Q214" s="2315" t="e">
        <f>VLOOKUP(P214,Data!$D$2:$E$144,2,FALSE)</f>
        <v>#N/A</v>
      </c>
      <c r="Y214" s="2325"/>
    </row>
    <row r="215" spans="1:25" s="2322" customFormat="1" x14ac:dyDescent="0.2">
      <c r="A215" s="2322" t="s">
        <v>2372</v>
      </c>
      <c r="B215" s="2324" t="s">
        <v>2873</v>
      </c>
      <c r="C215" s="2322" t="s">
        <v>2627</v>
      </c>
      <c r="D215" s="1090">
        <v>0</v>
      </c>
      <c r="E215" s="1090" t="s">
        <v>2331</v>
      </c>
      <c r="F215" s="2311" t="s">
        <v>435</v>
      </c>
      <c r="G215" s="2312" t="s">
        <v>458</v>
      </c>
      <c r="H215" s="1090"/>
      <c r="I215" s="1090"/>
      <c r="J215" s="1090"/>
      <c r="K215" s="2310"/>
      <c r="L215" s="2310"/>
      <c r="M215" s="2310"/>
      <c r="N215" s="2310"/>
      <c r="O215" s="2310" t="s">
        <v>2503</v>
      </c>
      <c r="P215" s="2310" t="s">
        <v>395</v>
      </c>
      <c r="Q215" s="2310">
        <f>VLOOKUP(P215,Data!$D$2:$E$144,2,FALSE)</f>
        <v>35110000</v>
      </c>
      <c r="Y215" s="2325"/>
    </row>
    <row r="216" spans="1:25" x14ac:dyDescent="0.2">
      <c r="A216" s="2322" t="s">
        <v>2835</v>
      </c>
      <c r="B216" s="2324" t="s">
        <v>2874</v>
      </c>
      <c r="C216" s="2322" t="s">
        <v>2872</v>
      </c>
      <c r="D216" s="1090">
        <v>12000</v>
      </c>
      <c r="E216" s="1090" t="s">
        <v>2336</v>
      </c>
      <c r="F216" s="2311" t="s">
        <v>435</v>
      </c>
      <c r="G216" s="2312" t="s">
        <v>458</v>
      </c>
      <c r="H216" s="1090"/>
      <c r="I216" s="1090"/>
      <c r="J216" s="1090"/>
      <c r="O216" s="2310" t="s">
        <v>2503</v>
      </c>
      <c r="P216" s="2310" t="s">
        <v>395</v>
      </c>
      <c r="Q216" s="2310">
        <f>VLOOKUP(P216,Data!$D$2:$E$144,2,FALSE)</f>
        <v>35110000</v>
      </c>
    </row>
    <row r="217" spans="1:25" x14ac:dyDescent="0.2">
      <c r="B217" s="2312" t="s">
        <v>1782</v>
      </c>
      <c r="D217" s="2318"/>
      <c r="E217" s="2318"/>
      <c r="F217" s="2311" t="s">
        <v>875</v>
      </c>
      <c r="G217" s="2312" t="s">
        <v>1782</v>
      </c>
      <c r="H217" s="2318">
        <v>-14208.5</v>
      </c>
      <c r="I217" s="2318">
        <v>-11906</v>
      </c>
      <c r="J217" s="2318">
        <v>-14412.5</v>
      </c>
      <c r="Q217" s="2310" t="e">
        <f>VLOOKUP(P217,Data!$D$2:$E$144,2,FALSE)</f>
        <v>#N/A</v>
      </c>
    </row>
    <row r="218" spans="1:25" s="2315" customFormat="1" x14ac:dyDescent="0.2">
      <c r="A218" s="2322" t="s">
        <v>2835</v>
      </c>
      <c r="B218" s="2324" t="s">
        <v>2173</v>
      </c>
      <c r="C218" s="2322" t="s">
        <v>2985</v>
      </c>
      <c r="D218" s="1090">
        <v>5305</v>
      </c>
      <c r="E218" s="1090" t="s">
        <v>2336</v>
      </c>
      <c r="F218" s="2311" t="s">
        <v>1265</v>
      </c>
      <c r="G218" s="2312" t="s">
        <v>2173</v>
      </c>
      <c r="H218" s="2318">
        <v>0</v>
      </c>
      <c r="I218" s="2318">
        <v>0</v>
      </c>
      <c r="J218" s="2318">
        <v>-14356.72</v>
      </c>
      <c r="K218" s="2310"/>
      <c r="L218" s="2310"/>
      <c r="M218" s="2310"/>
      <c r="N218" s="2310"/>
      <c r="O218" s="2310" t="s">
        <v>2379</v>
      </c>
      <c r="P218" s="2310" t="s">
        <v>338</v>
      </c>
      <c r="Q218" s="2310">
        <f>VLOOKUP(P218,Data!$D$2:$E$144,2,FALSE)</f>
        <v>18420000</v>
      </c>
      <c r="Y218" s="2317"/>
    </row>
    <row r="219" spans="1:25" x14ac:dyDescent="0.2">
      <c r="A219" s="2310" t="s">
        <v>2345</v>
      </c>
      <c r="B219" s="2312" t="s">
        <v>1729</v>
      </c>
      <c r="C219" s="2322" t="s">
        <v>2474</v>
      </c>
      <c r="D219" s="1090">
        <v>7000</v>
      </c>
      <c r="E219" s="1090" t="s">
        <v>2336</v>
      </c>
      <c r="F219" s="2311" t="s">
        <v>822</v>
      </c>
      <c r="G219" s="2312" t="s">
        <v>1729</v>
      </c>
      <c r="H219" s="2318">
        <v>-14000</v>
      </c>
      <c r="I219" s="2318">
        <v>-337.26</v>
      </c>
      <c r="J219" s="2318">
        <v>-14000</v>
      </c>
      <c r="O219" s="2310" t="s">
        <v>427</v>
      </c>
      <c r="P219" s="2310" t="s">
        <v>381</v>
      </c>
      <c r="Q219" s="2310">
        <f>VLOOKUP(P219,Data!$D$2:$E$144,2,FALSE)</f>
        <v>48900000</v>
      </c>
    </row>
    <row r="220" spans="1:25" x14ac:dyDescent="0.2">
      <c r="A220" s="2315"/>
      <c r="B220" s="2314"/>
      <c r="C220" s="2315"/>
      <c r="D220" s="2319">
        <f>SUM(D221:D222)</f>
        <v>4162</v>
      </c>
      <c r="E220" s="2319"/>
      <c r="F220" s="2313" t="s">
        <v>702</v>
      </c>
      <c r="G220" s="2314" t="s">
        <v>1609</v>
      </c>
      <c r="H220" s="2319">
        <v>-5395</v>
      </c>
      <c r="I220" s="2319">
        <v>-6303.33</v>
      </c>
      <c r="J220" s="2319">
        <v>-13944</v>
      </c>
      <c r="K220" s="2315"/>
      <c r="L220" s="2315"/>
      <c r="M220" s="2315"/>
      <c r="N220" s="2315"/>
      <c r="O220" s="2315"/>
      <c r="P220" s="2315"/>
      <c r="Q220" s="2315" t="e">
        <f>VLOOKUP(P220,Data!$D$2:$E$144,2,FALSE)</f>
        <v>#N/A</v>
      </c>
    </row>
    <row r="221" spans="1:25" x14ac:dyDescent="0.2">
      <c r="A221" s="2310" t="s">
        <v>2351</v>
      </c>
      <c r="B221" s="2312" t="s">
        <v>2694</v>
      </c>
      <c r="C221" s="2310" t="s">
        <v>2372</v>
      </c>
      <c r="D221" s="2318">
        <v>4162</v>
      </c>
      <c r="E221" s="2318" t="s">
        <v>2336</v>
      </c>
      <c r="F221" s="2311" t="s">
        <v>702</v>
      </c>
      <c r="G221" s="2312" t="s">
        <v>1609</v>
      </c>
      <c r="H221" s="1090"/>
      <c r="I221" s="1090"/>
      <c r="J221" s="1090"/>
      <c r="O221" s="2310" t="s">
        <v>276</v>
      </c>
      <c r="P221" s="2310" t="s">
        <v>309</v>
      </c>
      <c r="Q221" s="2310">
        <f>VLOOKUP(P221,Data!$D$2:$E$144,2,FALSE)</f>
        <v>80500000</v>
      </c>
    </row>
    <row r="222" spans="1:25" ht="25.5" x14ac:dyDescent="0.2">
      <c r="A222" s="2322" t="s">
        <v>2372</v>
      </c>
      <c r="B222" s="2324" t="s">
        <v>2695</v>
      </c>
      <c r="C222" s="2322" t="s">
        <v>2693</v>
      </c>
      <c r="D222" s="1090">
        <v>0</v>
      </c>
      <c r="E222" s="1090" t="s">
        <v>2337</v>
      </c>
      <c r="F222" s="2311" t="s">
        <v>702</v>
      </c>
      <c r="G222" s="2312" t="s">
        <v>1609</v>
      </c>
      <c r="H222" s="1090"/>
      <c r="I222" s="1090"/>
      <c r="J222" s="1090"/>
      <c r="O222" s="2310" t="s">
        <v>276</v>
      </c>
      <c r="P222" s="2310" t="s">
        <v>309</v>
      </c>
      <c r="Q222" s="2310">
        <f>VLOOKUP(P222,Data!$D$2:$E$144,2,FALSE)</f>
        <v>80500000</v>
      </c>
    </row>
    <row r="223" spans="1:25" x14ac:dyDescent="0.2">
      <c r="A223" s="2315"/>
      <c r="B223" s="2314"/>
      <c r="C223" s="68"/>
      <c r="D223" s="2319">
        <f>SUM(D224:D226)</f>
        <v>14862.66</v>
      </c>
      <c r="E223" s="2319"/>
      <c r="F223" s="2313" t="s">
        <v>941</v>
      </c>
      <c r="G223" s="2314" t="s">
        <v>1848</v>
      </c>
      <c r="H223" s="2319">
        <v>-8843</v>
      </c>
      <c r="I223" s="2319">
        <v>-9720</v>
      </c>
      <c r="J223" s="2319">
        <v>-13605.5</v>
      </c>
      <c r="K223" s="2315"/>
      <c r="L223" s="2315"/>
      <c r="M223" s="2315"/>
      <c r="N223" s="2315"/>
      <c r="O223" s="2315"/>
      <c r="P223" s="2315"/>
      <c r="Q223" s="2315" t="e">
        <f>VLOOKUP(P223,Data!$D$2:$E$144,2,FALSE)</f>
        <v>#N/A</v>
      </c>
    </row>
    <row r="224" spans="1:25" x14ac:dyDescent="0.2">
      <c r="A224" s="2322" t="s">
        <v>2372</v>
      </c>
      <c r="B224" s="2324" t="s">
        <v>3045</v>
      </c>
      <c r="C224" s="14" t="s">
        <v>2729</v>
      </c>
      <c r="D224" s="1090">
        <v>1256.6600000000001</v>
      </c>
      <c r="E224" s="1090" t="s">
        <v>2337</v>
      </c>
      <c r="F224" s="2323" t="s">
        <v>941</v>
      </c>
      <c r="G224" s="2324" t="s">
        <v>1848</v>
      </c>
      <c r="H224" s="1090"/>
      <c r="I224" s="1090"/>
      <c r="J224" s="1090"/>
      <c r="K224" s="2322"/>
      <c r="L224" s="2322"/>
      <c r="M224" s="2322"/>
      <c r="N224" s="2322"/>
      <c r="O224" s="2310" t="s">
        <v>2503</v>
      </c>
      <c r="P224" s="2310" t="s">
        <v>395</v>
      </c>
      <c r="Q224" s="2322">
        <f>VLOOKUP(P224,Data!$D$2:$E$144,2,FALSE)</f>
        <v>35110000</v>
      </c>
    </row>
    <row r="225" spans="1:25" ht="25.5" x14ac:dyDescent="0.2">
      <c r="A225" s="2322" t="s">
        <v>2835</v>
      </c>
      <c r="B225" s="2324" t="s">
        <v>3047</v>
      </c>
      <c r="C225" s="14" t="s">
        <v>3046</v>
      </c>
      <c r="D225" s="1090">
        <v>13317</v>
      </c>
      <c r="E225" s="1090" t="s">
        <v>2336</v>
      </c>
      <c r="F225" s="2323" t="s">
        <v>941</v>
      </c>
      <c r="G225" s="2324" t="s">
        <v>1848</v>
      </c>
      <c r="H225" s="1090"/>
      <c r="I225" s="1090"/>
      <c r="J225" s="1090"/>
      <c r="K225" s="2322"/>
      <c r="L225" s="2322"/>
      <c r="M225" s="2322"/>
      <c r="N225" s="2322"/>
      <c r="O225" s="2310" t="s">
        <v>2503</v>
      </c>
      <c r="P225" s="2310" t="s">
        <v>395</v>
      </c>
      <c r="Q225" s="2322">
        <f>VLOOKUP(P225,Data!$D$2:$E$144,2,FALSE)</f>
        <v>35110000</v>
      </c>
    </row>
    <row r="226" spans="1:25" s="2315" customFormat="1" ht="25.5" x14ac:dyDescent="0.2">
      <c r="A226" s="2322" t="s">
        <v>2832</v>
      </c>
      <c r="B226" s="2324" t="s">
        <v>3048</v>
      </c>
      <c r="C226" s="14" t="s">
        <v>3046</v>
      </c>
      <c r="D226" s="1090">
        <v>289</v>
      </c>
      <c r="E226" s="1090" t="s">
        <v>2336</v>
      </c>
      <c r="F226" s="2323" t="s">
        <v>941</v>
      </c>
      <c r="G226" s="2324" t="s">
        <v>1848</v>
      </c>
      <c r="H226" s="1090"/>
      <c r="I226" s="1090"/>
      <c r="J226" s="1090"/>
      <c r="K226" s="2322"/>
      <c r="L226" s="2322"/>
      <c r="M226" s="2322"/>
      <c r="N226" s="2322"/>
      <c r="O226" s="2310" t="s">
        <v>2503</v>
      </c>
      <c r="P226" s="2310" t="s">
        <v>395</v>
      </c>
      <c r="Q226" s="2322">
        <f>VLOOKUP(P226,Data!$D$2:$E$144,2,FALSE)</f>
        <v>35110000</v>
      </c>
      <c r="Y226" s="2317"/>
    </row>
    <row r="227" spans="1:25" x14ac:dyDescent="0.2">
      <c r="B227" s="2312" t="s">
        <v>2041</v>
      </c>
      <c r="D227" s="2318"/>
      <c r="E227" s="2318"/>
      <c r="F227" s="2311" t="s">
        <v>1133</v>
      </c>
      <c r="G227" s="2312" t="s">
        <v>2041</v>
      </c>
      <c r="H227" s="2318">
        <v>-1200</v>
      </c>
      <c r="I227" s="2318">
        <v>-2300</v>
      </c>
      <c r="J227" s="2318">
        <v>-13212</v>
      </c>
      <c r="Q227" s="2310" t="e">
        <f>VLOOKUP(P227,Data!$D$2:$E$144,2,FALSE)</f>
        <v>#N/A</v>
      </c>
    </row>
    <row r="228" spans="1:25" x14ac:dyDescent="0.2">
      <c r="B228" s="2312" t="s">
        <v>1575</v>
      </c>
      <c r="D228" s="2318"/>
      <c r="E228" s="2318"/>
      <c r="F228" s="2311" t="s">
        <v>668</v>
      </c>
      <c r="G228" s="2312" t="s">
        <v>1575</v>
      </c>
      <c r="H228" s="2318">
        <v>-74984.39</v>
      </c>
      <c r="I228" s="2318">
        <v>-48845.3</v>
      </c>
      <c r="J228" s="2318">
        <v>-12875.92</v>
      </c>
      <c r="Q228" s="2310" t="e">
        <f>VLOOKUP(P228,Data!$D$2:$E$144,2,FALSE)</f>
        <v>#N/A</v>
      </c>
    </row>
    <row r="229" spans="1:25" x14ac:dyDescent="0.2">
      <c r="B229" s="2312" t="s">
        <v>1413</v>
      </c>
      <c r="D229" s="2318"/>
      <c r="E229" s="2318"/>
      <c r="F229" s="2311" t="s">
        <v>506</v>
      </c>
      <c r="G229" s="2312" t="s">
        <v>1413</v>
      </c>
      <c r="H229" s="2318">
        <v>-11595</v>
      </c>
      <c r="I229" s="2318">
        <v>-3203</v>
      </c>
      <c r="J229" s="2318">
        <v>-12613</v>
      </c>
      <c r="Q229" s="2310" t="e">
        <f>VLOOKUP(P229,Data!$D$2:$E$144,2,FALSE)</f>
        <v>#N/A</v>
      </c>
    </row>
    <row r="230" spans="1:25" s="2315" customFormat="1" x14ac:dyDescent="0.2">
      <c r="B230" s="2314"/>
      <c r="C230" s="597"/>
      <c r="D230" s="2319">
        <f>SUM(D231:D232)</f>
        <v>11900</v>
      </c>
      <c r="E230" s="2319"/>
      <c r="F230" s="2313" t="s">
        <v>33</v>
      </c>
      <c r="G230" s="2314" t="s">
        <v>44</v>
      </c>
      <c r="H230" s="2319">
        <v>-17480</v>
      </c>
      <c r="I230" s="2319">
        <v>-13787</v>
      </c>
      <c r="J230" s="2319">
        <v>-12350</v>
      </c>
      <c r="Q230" s="2315" t="e">
        <f>VLOOKUP(P230,Data!$D$2:$E$144,2,FALSE)</f>
        <v>#N/A</v>
      </c>
      <c r="Y230" s="2317"/>
    </row>
    <row r="231" spans="1:25" x14ac:dyDescent="0.2">
      <c r="A231" s="2310" t="s">
        <v>2345</v>
      </c>
      <c r="B231" s="2312" t="s">
        <v>2621</v>
      </c>
      <c r="C231" s="42" t="s">
        <v>2381</v>
      </c>
      <c r="D231" s="1090">
        <v>11900</v>
      </c>
      <c r="E231" s="1090" t="s">
        <v>2336</v>
      </c>
      <c r="F231" s="2311" t="s">
        <v>33</v>
      </c>
      <c r="G231" s="2312" t="s">
        <v>44</v>
      </c>
      <c r="H231" s="1090"/>
      <c r="I231" s="1090"/>
      <c r="J231" s="1090"/>
      <c r="O231" s="2310" t="s">
        <v>427</v>
      </c>
      <c r="P231" s="2310" t="s">
        <v>380</v>
      </c>
      <c r="Q231" s="2310">
        <f>VLOOKUP(P231,Data!$D$2:$E$144,2,FALSE)</f>
        <v>48100000</v>
      </c>
    </row>
    <row r="232" spans="1:25" x14ac:dyDescent="0.2">
      <c r="A232" s="2310" t="s">
        <v>2372</v>
      </c>
      <c r="B232" s="2312" t="s">
        <v>2622</v>
      </c>
      <c r="C232" s="42" t="s">
        <v>2623</v>
      </c>
      <c r="D232" s="1090">
        <v>0</v>
      </c>
      <c r="E232" s="1090" t="s">
        <v>2337</v>
      </c>
      <c r="F232" s="2311" t="s">
        <v>33</v>
      </c>
      <c r="G232" s="2312" t="s">
        <v>44</v>
      </c>
      <c r="H232" s="1090"/>
      <c r="I232" s="1090"/>
      <c r="J232" s="1090"/>
      <c r="O232" s="2310" t="s">
        <v>276</v>
      </c>
      <c r="P232" s="2310" t="s">
        <v>309</v>
      </c>
      <c r="Q232" s="2310">
        <f>VLOOKUP(P232,Data!$D$2:$E$144,2,FALSE)</f>
        <v>80500000</v>
      </c>
    </row>
    <row r="233" spans="1:25" ht="38.25" x14ac:dyDescent="0.2">
      <c r="A233" s="2310" t="s">
        <v>2345</v>
      </c>
      <c r="B233" s="2312" t="s">
        <v>1795</v>
      </c>
      <c r="C233" s="90" t="s">
        <v>2463</v>
      </c>
      <c r="D233" s="425">
        <v>5056</v>
      </c>
      <c r="E233" s="425" t="s">
        <v>2336</v>
      </c>
      <c r="F233" s="2311" t="s">
        <v>888</v>
      </c>
      <c r="G233" s="2312" t="s">
        <v>1795</v>
      </c>
      <c r="H233" s="2318">
        <v>-8981</v>
      </c>
      <c r="I233" s="2318">
        <v>-11515</v>
      </c>
      <c r="J233" s="2318">
        <v>-12074</v>
      </c>
      <c r="O233" s="2310" t="s">
        <v>427</v>
      </c>
      <c r="P233" s="2310" t="s">
        <v>377</v>
      </c>
      <c r="Q233" s="2310">
        <f>VLOOKUP(P233,Data!$D$2:$E$144,2,FALSE)</f>
        <v>32230000</v>
      </c>
    </row>
    <row r="234" spans="1:25" s="2315" customFormat="1" ht="25.5" x14ac:dyDescent="0.2">
      <c r="A234" s="2322" t="s">
        <v>2524</v>
      </c>
      <c r="B234" s="2324" t="s">
        <v>1865</v>
      </c>
      <c r="C234" s="280" t="s">
        <v>2543</v>
      </c>
      <c r="D234" s="1090">
        <v>13290</v>
      </c>
      <c r="E234" s="1090" t="s">
        <v>2336</v>
      </c>
      <c r="F234" s="2311" t="s">
        <v>958</v>
      </c>
      <c r="G234" s="2312" t="s">
        <v>1865</v>
      </c>
      <c r="H234" s="2318">
        <v>-12148.1</v>
      </c>
      <c r="I234" s="2318">
        <v>-2226.4</v>
      </c>
      <c r="J234" s="2318">
        <v>-11990.8</v>
      </c>
      <c r="K234" s="2310"/>
      <c r="L234" s="2310"/>
      <c r="M234" s="2310"/>
      <c r="N234" s="2310"/>
      <c r="O234" s="2310" t="s">
        <v>2379</v>
      </c>
      <c r="P234" s="2310" t="s">
        <v>343</v>
      </c>
      <c r="Q234" s="2310">
        <f>VLOOKUP(P234,Data!$D$2:$E$144,2,FALSE)</f>
        <v>18100000</v>
      </c>
      <c r="Y234" s="2317"/>
    </row>
    <row r="235" spans="1:25" ht="15" x14ac:dyDescent="0.25">
      <c r="A235" s="2322" t="s">
        <v>2832</v>
      </c>
      <c r="B235" s="2324" t="s">
        <v>2089</v>
      </c>
      <c r="C235" s="281"/>
      <c r="D235" s="1090">
        <v>0</v>
      </c>
      <c r="E235" s="1090" t="s">
        <v>2331</v>
      </c>
      <c r="F235" s="2311" t="s">
        <v>1181</v>
      </c>
      <c r="G235" s="2312" t="s">
        <v>2089</v>
      </c>
      <c r="H235" s="2318">
        <v>0</v>
      </c>
      <c r="I235" s="2318">
        <v>0</v>
      </c>
      <c r="J235" s="2318">
        <v>-11925</v>
      </c>
      <c r="Q235" s="2310" t="e">
        <f>VLOOKUP(P235,Data!$D$2:$E$144,2,FALSE)</f>
        <v>#N/A</v>
      </c>
    </row>
    <row r="236" spans="1:25" x14ac:dyDescent="0.2">
      <c r="B236" s="2312" t="s">
        <v>1953</v>
      </c>
      <c r="D236" s="2318"/>
      <c r="E236" s="2318"/>
      <c r="F236" s="2311" t="s">
        <v>1046</v>
      </c>
      <c r="G236" s="2312" t="s">
        <v>1953</v>
      </c>
      <c r="H236" s="2318">
        <v>-20254.580000000002</v>
      </c>
      <c r="I236" s="2318">
        <v>-24570.66</v>
      </c>
      <c r="J236" s="2318">
        <v>-11906.95</v>
      </c>
      <c r="Q236" s="2310" t="e">
        <f>VLOOKUP(P236,Data!$D$2:$E$144,2,FALSE)</f>
        <v>#N/A</v>
      </c>
    </row>
    <row r="237" spans="1:25" x14ac:dyDescent="0.2">
      <c r="B237" s="2312" t="s">
        <v>2252</v>
      </c>
      <c r="D237" s="2318"/>
      <c r="E237" s="2318"/>
      <c r="F237" s="2311" t="s">
        <v>1344</v>
      </c>
      <c r="G237" s="2312" t="s">
        <v>2252</v>
      </c>
      <c r="H237" s="2318">
        <v>-7639.18</v>
      </c>
      <c r="I237" s="2318">
        <v>-12961.42</v>
      </c>
      <c r="J237" s="2318">
        <v>-11647.65</v>
      </c>
      <c r="Q237" s="2310" t="e">
        <f>VLOOKUP(P237,Data!$D$2:$E$144,2,FALSE)</f>
        <v>#N/A</v>
      </c>
    </row>
    <row r="238" spans="1:25" s="2315" customFormat="1" ht="25.5" x14ac:dyDescent="0.2">
      <c r="A238" s="2322" t="s">
        <v>2524</v>
      </c>
      <c r="B238" s="2324" t="s">
        <v>1570</v>
      </c>
      <c r="C238" s="2322" t="s">
        <v>2533</v>
      </c>
      <c r="D238" s="1090">
        <v>11526</v>
      </c>
      <c r="E238" s="1090" t="s">
        <v>2336</v>
      </c>
      <c r="F238" s="2311" t="s">
        <v>663</v>
      </c>
      <c r="G238" s="2312" t="s">
        <v>1570</v>
      </c>
      <c r="H238" s="2318">
        <v>-7</v>
      </c>
      <c r="I238" s="2318">
        <v>0</v>
      </c>
      <c r="J238" s="2318">
        <v>-11526</v>
      </c>
      <c r="K238" s="2310"/>
      <c r="L238" s="2310"/>
      <c r="M238" s="2310"/>
      <c r="N238" s="2310"/>
      <c r="O238" s="2310" t="s">
        <v>276</v>
      </c>
      <c r="P238" s="2310" t="s">
        <v>309</v>
      </c>
      <c r="Q238" s="2310">
        <f>VLOOKUP(P238,Data!$D$2:$E$144,2,FALSE)</f>
        <v>80500000</v>
      </c>
      <c r="Y238" s="2317"/>
    </row>
    <row r="239" spans="1:25" s="2322" customFormat="1" x14ac:dyDescent="0.2">
      <c r="A239" s="2315"/>
      <c r="B239" s="2314"/>
      <c r="C239" s="68"/>
      <c r="D239" s="2319">
        <f>SUM(D240:D241)</f>
        <v>11585</v>
      </c>
      <c r="E239" s="2319"/>
      <c r="F239" s="2313" t="s">
        <v>623</v>
      </c>
      <c r="G239" s="2314" t="s">
        <v>1530</v>
      </c>
      <c r="H239" s="2319">
        <v>-16102.49</v>
      </c>
      <c r="I239" s="2319">
        <v>-11845.56</v>
      </c>
      <c r="J239" s="2319">
        <v>-11417.77</v>
      </c>
      <c r="K239" s="2315"/>
      <c r="L239" s="2315"/>
      <c r="M239" s="2315"/>
      <c r="N239" s="2315"/>
      <c r="O239" s="2315"/>
      <c r="P239" s="2315"/>
      <c r="Q239" s="2315" t="e">
        <f>VLOOKUP(P239,Data!$D$2:$E$144,2,FALSE)</f>
        <v>#N/A</v>
      </c>
      <c r="Y239" s="2325"/>
    </row>
    <row r="240" spans="1:25" s="2322" customFormat="1" x14ac:dyDescent="0.2">
      <c r="A240" s="2310" t="s">
        <v>2345</v>
      </c>
      <c r="B240" s="2312" t="s">
        <v>2507</v>
      </c>
      <c r="C240" s="14" t="s">
        <v>2438</v>
      </c>
      <c r="D240" s="1090">
        <v>6000</v>
      </c>
      <c r="E240" s="1090" t="s">
        <v>2331</v>
      </c>
      <c r="F240" s="2311" t="s">
        <v>623</v>
      </c>
      <c r="G240" s="2312" t="s">
        <v>1530</v>
      </c>
      <c r="H240" s="1090"/>
      <c r="I240" s="1090"/>
      <c r="J240" s="1090"/>
      <c r="K240" s="2310"/>
      <c r="L240" s="2310"/>
      <c r="M240" s="2310"/>
      <c r="N240" s="2310"/>
      <c r="O240" s="2310" t="s">
        <v>427</v>
      </c>
      <c r="P240" s="2310" t="s">
        <v>375</v>
      </c>
      <c r="Q240" s="2310">
        <f>VLOOKUP(P240,Data!$D$2:$E$144,2,FALSE)</f>
        <v>32250000</v>
      </c>
      <c r="Y240" s="2325"/>
    </row>
    <row r="241" spans="1:25" s="2322" customFormat="1" ht="25.5" x14ac:dyDescent="0.2">
      <c r="A241" s="2310" t="s">
        <v>2345</v>
      </c>
      <c r="B241" s="2312" t="s">
        <v>2508</v>
      </c>
      <c r="C241" s="14" t="s">
        <v>2480</v>
      </c>
      <c r="D241" s="1090">
        <v>5585</v>
      </c>
      <c r="E241" s="1090" t="s">
        <v>2336</v>
      </c>
      <c r="F241" s="2311" t="s">
        <v>623</v>
      </c>
      <c r="G241" s="2312" t="s">
        <v>1530</v>
      </c>
      <c r="H241" s="1090"/>
      <c r="I241" s="1090"/>
      <c r="J241" s="1090"/>
      <c r="K241" s="2310"/>
      <c r="L241" s="2310"/>
      <c r="M241" s="2310"/>
      <c r="N241" s="2310"/>
      <c r="O241" s="2310" t="s">
        <v>427</v>
      </c>
      <c r="P241" s="2310" t="s">
        <v>385</v>
      </c>
      <c r="Q241" s="2310">
        <f>VLOOKUP(P241,Data!$D$2:$E$144,2,FALSE)</f>
        <v>32500000</v>
      </c>
      <c r="Y241" s="2325"/>
    </row>
    <row r="242" spans="1:25" s="2315" customFormat="1" x14ac:dyDescent="0.2">
      <c r="A242" s="2310"/>
      <c r="B242" s="2312" t="s">
        <v>1988</v>
      </c>
      <c r="C242" s="282"/>
      <c r="D242" s="2318"/>
      <c r="E242" s="2318"/>
      <c r="F242" s="2311" t="s">
        <v>1081</v>
      </c>
      <c r="G242" s="2312" t="s">
        <v>1988</v>
      </c>
      <c r="H242" s="2318">
        <v>-845</v>
      </c>
      <c r="I242" s="2318">
        <v>-4225</v>
      </c>
      <c r="J242" s="2318">
        <v>-11407.5</v>
      </c>
      <c r="K242" s="2310"/>
      <c r="L242" s="2310"/>
      <c r="M242" s="2310"/>
      <c r="N242" s="2310"/>
      <c r="O242" s="2310"/>
      <c r="P242" s="2310"/>
      <c r="Q242" s="2310" t="e">
        <f>VLOOKUP(P242,Data!$D$2:$E$144,2,FALSE)</f>
        <v>#N/A</v>
      </c>
      <c r="Y242" s="2317"/>
    </row>
    <row r="243" spans="1:25" x14ac:dyDescent="0.2">
      <c r="A243" s="2310" t="s">
        <v>2346</v>
      </c>
      <c r="B243" s="2312" t="s">
        <v>1394</v>
      </c>
      <c r="C243" s="2310" t="s">
        <v>2348</v>
      </c>
      <c r="D243" s="2318">
        <v>0</v>
      </c>
      <c r="E243" s="2318" t="s">
        <v>2336</v>
      </c>
      <c r="F243" s="2311" t="s">
        <v>487</v>
      </c>
      <c r="G243" s="2312" t="s">
        <v>1394</v>
      </c>
      <c r="H243" s="2318">
        <v>-11309</v>
      </c>
      <c r="I243" s="2318">
        <v>-29947</v>
      </c>
      <c r="J243" s="2318">
        <v>-11207</v>
      </c>
      <c r="O243" s="2310" t="s">
        <v>276</v>
      </c>
      <c r="P243" s="2310" t="s">
        <v>304</v>
      </c>
      <c r="Q243" s="2310">
        <f>VLOOKUP(P243,Data!$D$2:$E$144,2,FALSE)</f>
        <v>75100000</v>
      </c>
    </row>
    <row r="244" spans="1:25" x14ac:dyDescent="0.2">
      <c r="B244" s="2312" t="s">
        <v>1815</v>
      </c>
      <c r="D244" s="2318"/>
      <c r="E244" s="2318"/>
      <c r="F244" s="2311" t="s">
        <v>908</v>
      </c>
      <c r="G244" s="2312" t="s">
        <v>1815</v>
      </c>
      <c r="H244" s="2318">
        <v>0</v>
      </c>
      <c r="I244" s="2318">
        <v>-4233.2</v>
      </c>
      <c r="J244" s="2318">
        <v>-11179.38</v>
      </c>
      <c r="Q244" s="2310" t="e">
        <f>VLOOKUP(P244,Data!$D$2:$E$144,2,FALSE)</f>
        <v>#N/A</v>
      </c>
    </row>
    <row r="245" spans="1:25" x14ac:dyDescent="0.2">
      <c r="A245" s="2315"/>
      <c r="B245" s="2314"/>
      <c r="C245" s="2315"/>
      <c r="D245" s="2319">
        <f>SUM(D246:D248)</f>
        <v>9210.3000000000011</v>
      </c>
      <c r="E245" s="2319"/>
      <c r="F245" s="2313" t="s">
        <v>1228</v>
      </c>
      <c r="G245" s="2314" t="s">
        <v>2136</v>
      </c>
      <c r="H245" s="2319">
        <v>0</v>
      </c>
      <c r="I245" s="2319">
        <v>-2535.1799999999998</v>
      </c>
      <c r="J245" s="2319">
        <v>-10460.33</v>
      </c>
      <c r="K245" s="2315"/>
      <c r="L245" s="2315"/>
      <c r="M245" s="2315"/>
      <c r="N245" s="2315"/>
      <c r="O245" s="2315"/>
      <c r="P245" s="2315"/>
      <c r="Q245" s="2315" t="e">
        <f>VLOOKUP(P245,Data!$D$2:$E$144,2,FALSE)</f>
        <v>#N/A</v>
      </c>
    </row>
    <row r="246" spans="1:25" x14ac:dyDescent="0.2">
      <c r="A246" s="2310" t="s">
        <v>2485</v>
      </c>
      <c r="B246" s="2312" t="s">
        <v>2554</v>
      </c>
      <c r="C246" s="2322" t="s">
        <v>2497</v>
      </c>
      <c r="D246" s="2318">
        <v>1100</v>
      </c>
      <c r="E246" s="2318" t="s">
        <v>2336</v>
      </c>
      <c r="F246" s="2311" t="s">
        <v>1228</v>
      </c>
      <c r="G246" s="2312" t="s">
        <v>2136</v>
      </c>
      <c r="H246" s="1090"/>
      <c r="I246" s="1090"/>
      <c r="J246" s="1090"/>
      <c r="O246" s="2310" t="s">
        <v>288</v>
      </c>
      <c r="P246" s="2310" t="s">
        <v>421</v>
      </c>
      <c r="Q246" s="2310">
        <f>VLOOKUP(P246,Data!$D$2:$E$144,2,FALSE)</f>
        <v>55110000</v>
      </c>
    </row>
    <row r="247" spans="1:25" ht="25.5" x14ac:dyDescent="0.2">
      <c r="A247" s="2322" t="s">
        <v>2524</v>
      </c>
      <c r="B247" s="2312" t="s">
        <v>2555</v>
      </c>
      <c r="C247" s="2322" t="s">
        <v>2553</v>
      </c>
      <c r="D247" s="1090">
        <v>682.7</v>
      </c>
      <c r="E247" s="1090" t="s">
        <v>2336</v>
      </c>
      <c r="F247" s="2311" t="s">
        <v>1228</v>
      </c>
      <c r="G247" s="2312" t="s">
        <v>2136</v>
      </c>
      <c r="H247" s="1090"/>
      <c r="I247" s="1090"/>
      <c r="J247" s="1090"/>
      <c r="O247" s="2310" t="s">
        <v>288</v>
      </c>
      <c r="P247" s="2310" t="s">
        <v>421</v>
      </c>
      <c r="Q247" s="2310">
        <f>VLOOKUP(P247,Data!$D$2:$E$144,2,FALSE)</f>
        <v>55110000</v>
      </c>
    </row>
    <row r="248" spans="1:25" ht="25.5" x14ac:dyDescent="0.2">
      <c r="A248" s="2322" t="s">
        <v>2372</v>
      </c>
      <c r="B248" s="2324" t="s">
        <v>2774</v>
      </c>
      <c r="C248" s="2322" t="s">
        <v>2773</v>
      </c>
      <c r="D248" s="1090">
        <v>7427.6</v>
      </c>
      <c r="E248" s="1090" t="s">
        <v>2336</v>
      </c>
      <c r="F248" s="2311" t="s">
        <v>1228</v>
      </c>
      <c r="G248" s="2312" t="s">
        <v>2136</v>
      </c>
      <c r="H248" s="1090"/>
      <c r="I248" s="1090"/>
      <c r="J248" s="1090"/>
      <c r="O248" s="2310" t="s">
        <v>288</v>
      </c>
      <c r="P248" s="2310" t="s">
        <v>421</v>
      </c>
      <c r="Q248" s="2310">
        <f>VLOOKUP(P248,Data!$D$2:$E$144,2,FALSE)</f>
        <v>55110000</v>
      </c>
    </row>
    <row r="249" spans="1:25" x14ac:dyDescent="0.2">
      <c r="B249" s="2312" t="s">
        <v>1705</v>
      </c>
      <c r="D249" s="2318"/>
      <c r="E249" s="2318"/>
      <c r="F249" s="2311" t="s">
        <v>798</v>
      </c>
      <c r="G249" s="2312" t="s">
        <v>1705</v>
      </c>
      <c r="H249" s="2318">
        <v>-9460</v>
      </c>
      <c r="I249" s="2318">
        <v>-8765</v>
      </c>
      <c r="J249" s="2318">
        <v>-10425</v>
      </c>
      <c r="Q249" s="2310" t="e">
        <f>VLOOKUP(P249,Data!$D$2:$E$144,2,FALSE)</f>
        <v>#N/A</v>
      </c>
    </row>
    <row r="250" spans="1:25" x14ac:dyDescent="0.2">
      <c r="A250" s="2315"/>
      <c r="B250" s="2314"/>
      <c r="C250" s="2315"/>
      <c r="D250" s="2319">
        <f>SUM(D251:D255)</f>
        <v>255185.32</v>
      </c>
      <c r="E250" s="2319"/>
      <c r="F250" s="2313" t="s">
        <v>1352</v>
      </c>
      <c r="G250" s="2314" t="s">
        <v>2260</v>
      </c>
      <c r="H250" s="2319">
        <v>-17557.37</v>
      </c>
      <c r="I250" s="2319">
        <v>-90425.43</v>
      </c>
      <c r="J250" s="2319">
        <v>-10072.42</v>
      </c>
      <c r="K250" s="2315"/>
      <c r="L250" s="2315"/>
      <c r="M250" s="2315"/>
      <c r="N250" s="2315"/>
      <c r="O250" s="2315"/>
      <c r="P250" s="2315"/>
      <c r="Q250" s="2315"/>
    </row>
    <row r="251" spans="1:25" x14ac:dyDescent="0.2">
      <c r="A251" s="2322" t="s">
        <v>55</v>
      </c>
      <c r="B251" s="2324" t="s">
        <v>2500</v>
      </c>
      <c r="C251" s="280" t="s">
        <v>2344</v>
      </c>
      <c r="D251" s="1090">
        <v>1625</v>
      </c>
      <c r="E251" s="1090" t="s">
        <v>2337</v>
      </c>
      <c r="F251" s="2311" t="s">
        <v>1352</v>
      </c>
      <c r="G251" s="2312" t="s">
        <v>2260</v>
      </c>
      <c r="H251" s="1090"/>
      <c r="I251" s="1090"/>
      <c r="J251" s="1090"/>
      <c r="O251" s="2310" t="s">
        <v>276</v>
      </c>
      <c r="P251" s="2310" t="s">
        <v>310</v>
      </c>
      <c r="Q251" s="2310">
        <f>VLOOKUP(P251,Data!$D$2:$E$144,2,FALSE)</f>
        <v>79419000</v>
      </c>
    </row>
    <row r="252" spans="1:25" ht="25.5" x14ac:dyDescent="0.2">
      <c r="A252" s="2322" t="s">
        <v>2485</v>
      </c>
      <c r="B252" s="2324" t="s">
        <v>2501</v>
      </c>
      <c r="C252" s="2322" t="s">
        <v>2499</v>
      </c>
      <c r="D252" s="1090">
        <v>500</v>
      </c>
      <c r="E252" s="1090" t="s">
        <v>2336</v>
      </c>
      <c r="F252" s="2311" t="s">
        <v>1352</v>
      </c>
      <c r="G252" s="2312" t="s">
        <v>2260</v>
      </c>
      <c r="H252" s="1090"/>
      <c r="I252" s="1090"/>
      <c r="J252" s="1090"/>
      <c r="O252" s="2310" t="s">
        <v>284</v>
      </c>
      <c r="P252" s="2310" t="s">
        <v>388</v>
      </c>
      <c r="Q252" s="2310">
        <f>VLOOKUP(P252,Data!$D$2:$E$144,2,FALSE)</f>
        <v>22000000</v>
      </c>
    </row>
    <row r="253" spans="1:25" ht="25.5" x14ac:dyDescent="0.2">
      <c r="A253" s="2322" t="s">
        <v>2524</v>
      </c>
      <c r="B253" s="2324" t="s">
        <v>2563</v>
      </c>
      <c r="C253" s="2322" t="s">
        <v>2545</v>
      </c>
      <c r="D253" s="1090">
        <v>432</v>
      </c>
      <c r="E253" s="1090" t="s">
        <v>2336</v>
      </c>
      <c r="F253" s="2311" t="s">
        <v>1352</v>
      </c>
      <c r="G253" s="2312" t="s">
        <v>2260</v>
      </c>
      <c r="H253" s="1090"/>
      <c r="I253" s="1090"/>
      <c r="J253" s="1090"/>
      <c r="O253" s="2310" t="s">
        <v>284</v>
      </c>
      <c r="P253" s="2310" t="s">
        <v>388</v>
      </c>
      <c r="Q253" s="2310">
        <f>VLOOKUP(P253,Data!$D$2:$E$144,2,FALSE)</f>
        <v>22000000</v>
      </c>
    </row>
    <row r="254" spans="1:25" ht="25.5" x14ac:dyDescent="0.2">
      <c r="A254" s="2322" t="s">
        <v>2443</v>
      </c>
      <c r="B254" s="2324" t="s">
        <v>2619</v>
      </c>
      <c r="C254" s="2322" t="s">
        <v>2620</v>
      </c>
      <c r="D254" s="1090">
        <v>250000</v>
      </c>
      <c r="E254" s="1090" t="s">
        <v>2607</v>
      </c>
      <c r="F254" s="2311" t="s">
        <v>1352</v>
      </c>
      <c r="G254" s="2312" t="s">
        <v>2260</v>
      </c>
      <c r="H254" s="1090"/>
      <c r="I254" s="1090"/>
      <c r="J254" s="1090"/>
      <c r="O254" s="2310" t="s">
        <v>275</v>
      </c>
      <c r="P254" s="2310" t="s">
        <v>301</v>
      </c>
      <c r="Q254" s="2310">
        <f>VLOOKUP(P254,Data!$D$2:$E$144,2,FALSE)</f>
        <v>70000000</v>
      </c>
    </row>
    <row r="255" spans="1:25" ht="25.5" x14ac:dyDescent="0.2">
      <c r="A255" s="2322" t="s">
        <v>2372</v>
      </c>
      <c r="B255" s="2324" t="s">
        <v>2794</v>
      </c>
      <c r="C255" s="2322" t="s">
        <v>2793</v>
      </c>
      <c r="D255" s="1090">
        <v>2628.32</v>
      </c>
      <c r="E255" s="1090" t="s">
        <v>2336</v>
      </c>
      <c r="F255" s="2311" t="s">
        <v>1352</v>
      </c>
      <c r="G255" s="2312" t="s">
        <v>2260</v>
      </c>
      <c r="H255" s="1090"/>
      <c r="I255" s="1090"/>
      <c r="J255" s="1090"/>
      <c r="O255" s="2310" t="s">
        <v>284</v>
      </c>
      <c r="P255" s="2310" t="s">
        <v>388</v>
      </c>
      <c r="Q255" s="2310">
        <f>VLOOKUP(P255,Data!$D$2:$E$144,2,FALSE)</f>
        <v>22000000</v>
      </c>
    </row>
    <row r="256" spans="1:25" ht="25.5" x14ac:dyDescent="0.2">
      <c r="A256" s="2322" t="s">
        <v>2832</v>
      </c>
      <c r="B256" s="2324" t="s">
        <v>1425</v>
      </c>
      <c r="C256" s="46" t="s">
        <v>2953</v>
      </c>
      <c r="D256" s="1090">
        <v>9935</v>
      </c>
      <c r="E256" s="1090" t="s">
        <v>2336</v>
      </c>
      <c r="F256" s="2311" t="s">
        <v>518</v>
      </c>
      <c r="G256" s="2312" t="s">
        <v>1425</v>
      </c>
      <c r="H256" s="2318">
        <v>-3103.59</v>
      </c>
      <c r="I256" s="2318">
        <v>-11838.45</v>
      </c>
      <c r="J256" s="2318">
        <v>-10001.07</v>
      </c>
      <c r="O256" s="2310" t="s">
        <v>287</v>
      </c>
      <c r="P256" s="2310" t="s">
        <v>416</v>
      </c>
      <c r="Q256" s="2310">
        <f>VLOOKUP(P256,Data!$D$2:$E$144,2,FALSE)</f>
        <v>50117000</v>
      </c>
    </row>
    <row r="257" spans="1:25" x14ac:dyDescent="0.2">
      <c r="A257" s="2322" t="s">
        <v>2372</v>
      </c>
      <c r="B257" s="2324" t="s">
        <v>2292</v>
      </c>
      <c r="C257" s="2322" t="s">
        <v>2806</v>
      </c>
      <c r="D257" s="1090">
        <v>10000</v>
      </c>
      <c r="E257" s="1090" t="s">
        <v>2336</v>
      </c>
      <c r="F257" s="2311" t="s">
        <v>1378</v>
      </c>
      <c r="G257" s="2312" t="s">
        <v>2292</v>
      </c>
      <c r="H257" s="2318">
        <v>0</v>
      </c>
      <c r="I257" s="2318">
        <v>-628</v>
      </c>
      <c r="J257" s="2318">
        <v>-10000</v>
      </c>
      <c r="O257" s="2310" t="s">
        <v>276</v>
      </c>
      <c r="P257" s="2310" t="s">
        <v>309</v>
      </c>
      <c r="Q257" s="2310">
        <f>VLOOKUP(P257,Data!$D$2:$E$144,2,FALSE)</f>
        <v>80500000</v>
      </c>
    </row>
    <row r="258" spans="1:25" x14ac:dyDescent="0.2">
      <c r="A258" s="2322" t="s">
        <v>2844</v>
      </c>
      <c r="B258" s="2324" t="s">
        <v>42</v>
      </c>
      <c r="C258" s="46" t="s">
        <v>2947</v>
      </c>
      <c r="D258" s="1090">
        <v>4511</v>
      </c>
      <c r="E258" s="1090"/>
      <c r="F258" s="2311" t="s">
        <v>31</v>
      </c>
      <c r="G258" s="2312" t="s">
        <v>42</v>
      </c>
      <c r="H258" s="2318">
        <v>-31566.66</v>
      </c>
      <c r="I258" s="2318">
        <v>-11875.63</v>
      </c>
      <c r="J258" s="2318">
        <v>-9764.24</v>
      </c>
      <c r="O258" s="2310" t="s">
        <v>2503</v>
      </c>
      <c r="P258" s="2310" t="s">
        <v>395</v>
      </c>
      <c r="Q258" s="2310">
        <f>VLOOKUP(P258,Data!$D$2:$E$144,2,FALSE)</f>
        <v>35110000</v>
      </c>
    </row>
    <row r="259" spans="1:25" x14ac:dyDescent="0.2">
      <c r="A259" s="2315"/>
      <c r="B259" s="2314"/>
      <c r="C259" s="68"/>
      <c r="D259" s="2319">
        <f>SUM(D260:D261)</f>
        <v>9783.4</v>
      </c>
      <c r="E259" s="2319"/>
      <c r="F259" s="2313" t="s">
        <v>644</v>
      </c>
      <c r="G259" s="2314" t="s">
        <v>1551</v>
      </c>
      <c r="H259" s="2319">
        <v>-9803.65</v>
      </c>
      <c r="I259" s="2319">
        <v>-11737.17</v>
      </c>
      <c r="J259" s="2319">
        <v>-9585.57</v>
      </c>
      <c r="K259" s="2315"/>
      <c r="L259" s="2315"/>
      <c r="M259" s="2315"/>
      <c r="N259" s="2315"/>
      <c r="O259" s="2315"/>
      <c r="P259" s="2315"/>
      <c r="Q259" s="2315" t="e">
        <f>VLOOKUP(P259,Data!$D$2:$E$144,2,FALSE)</f>
        <v>#N/A</v>
      </c>
    </row>
    <row r="260" spans="1:25" x14ac:dyDescent="0.2">
      <c r="A260" s="2322" t="s">
        <v>2372</v>
      </c>
      <c r="B260" s="2324" t="s">
        <v>3126</v>
      </c>
      <c r="C260" s="14" t="s">
        <v>2686</v>
      </c>
      <c r="D260" s="1090">
        <v>1299.4000000000001</v>
      </c>
      <c r="E260" s="1090" t="s">
        <v>2337</v>
      </c>
      <c r="F260" s="2311" t="s">
        <v>644</v>
      </c>
      <c r="G260" s="2312" t="s">
        <v>1551</v>
      </c>
      <c r="H260" s="1090"/>
      <c r="I260" s="1090"/>
      <c r="J260" s="1090"/>
      <c r="O260" s="2310" t="s">
        <v>2379</v>
      </c>
      <c r="P260" s="2310" t="s">
        <v>337</v>
      </c>
      <c r="Q260" s="2310">
        <f>VLOOKUP(P260,Data!$D$2:$E$144,2,FALSE)</f>
        <v>33730000</v>
      </c>
    </row>
    <row r="261" spans="1:25" x14ac:dyDescent="0.2">
      <c r="A261" s="2322" t="s">
        <v>3124</v>
      </c>
      <c r="B261" s="2324" t="s">
        <v>3127</v>
      </c>
      <c r="C261" s="14" t="s">
        <v>3125</v>
      </c>
      <c r="D261" s="1090">
        <v>8484</v>
      </c>
      <c r="E261" s="1090" t="s">
        <v>2336</v>
      </c>
      <c r="F261" s="2311" t="s">
        <v>644</v>
      </c>
      <c r="G261" s="2312" t="s">
        <v>1551</v>
      </c>
      <c r="H261" s="1090"/>
      <c r="I261" s="1090"/>
      <c r="J261" s="1090"/>
      <c r="O261" s="2310" t="s">
        <v>427</v>
      </c>
      <c r="P261" s="2310" t="s">
        <v>377</v>
      </c>
      <c r="Q261" s="2310">
        <f>VLOOKUP(P261,Data!$D$2:$E$144,2,FALSE)</f>
        <v>32230000</v>
      </c>
    </row>
    <row r="262" spans="1:25" ht="25.5" x14ac:dyDescent="0.2">
      <c r="A262" s="2322" t="s">
        <v>2372</v>
      </c>
      <c r="B262" s="2324" t="s">
        <v>2206</v>
      </c>
      <c r="C262" s="280" t="s">
        <v>2784</v>
      </c>
      <c r="D262" s="1090">
        <v>0</v>
      </c>
      <c r="E262" s="1090" t="s">
        <v>2331</v>
      </c>
      <c r="F262" s="2311" t="s">
        <v>1298</v>
      </c>
      <c r="G262" s="2312" t="s">
        <v>2206</v>
      </c>
      <c r="H262" s="2318">
        <v>0</v>
      </c>
      <c r="I262" s="2318">
        <v>0</v>
      </c>
      <c r="J262" s="2318">
        <v>-9348.8700000000008</v>
      </c>
      <c r="O262" s="2310" t="s">
        <v>286</v>
      </c>
      <c r="P262" s="2310" t="s">
        <v>404</v>
      </c>
      <c r="Q262" s="2310">
        <f>VLOOKUP(P262,Data!$D$2:$E$144,2,FALSE)</f>
        <v>35120000</v>
      </c>
    </row>
    <row r="263" spans="1:25" s="2315" customFormat="1" x14ac:dyDescent="0.2">
      <c r="B263" s="2314"/>
      <c r="C263" s="68"/>
      <c r="D263" s="2319">
        <f>SUM(D264:D266)</f>
        <v>9450</v>
      </c>
      <c r="E263" s="2319"/>
      <c r="F263" s="2313" t="s">
        <v>684</v>
      </c>
      <c r="G263" s="2314" t="s">
        <v>1591</v>
      </c>
      <c r="H263" s="2319">
        <v>-13719.62</v>
      </c>
      <c r="I263" s="2319">
        <v>-10926.68</v>
      </c>
      <c r="J263" s="2319">
        <v>-9043.94</v>
      </c>
      <c r="Q263" s="2315" t="e">
        <f>VLOOKUP(P263,Data!$D$2:$E$144,2,FALSE)</f>
        <v>#N/A</v>
      </c>
      <c r="Y263" s="2317"/>
    </row>
    <row r="264" spans="1:25" x14ac:dyDescent="0.2">
      <c r="A264" s="2322" t="s">
        <v>2372</v>
      </c>
      <c r="B264" s="2324" t="s">
        <v>3208</v>
      </c>
      <c r="C264" s="14" t="s">
        <v>2692</v>
      </c>
      <c r="D264" s="1090">
        <v>0</v>
      </c>
      <c r="E264" s="1090" t="s">
        <v>2331</v>
      </c>
      <c r="F264" s="2311" t="s">
        <v>684</v>
      </c>
      <c r="G264" s="2312" t="s">
        <v>1591</v>
      </c>
      <c r="H264" s="1090"/>
      <c r="I264" s="1090"/>
      <c r="J264" s="1090"/>
      <c r="O264" s="2310" t="s">
        <v>277</v>
      </c>
      <c r="P264" s="2310" t="s">
        <v>321</v>
      </c>
      <c r="Q264" s="2310">
        <f>VLOOKUP(P264,Data!$D$2:$E$144,2,FALSE)</f>
        <v>39310000</v>
      </c>
    </row>
    <row r="265" spans="1:25" ht="25.5" x14ac:dyDescent="0.2">
      <c r="A265" s="2322" t="s">
        <v>2832</v>
      </c>
      <c r="B265" s="2324" t="s">
        <v>3209</v>
      </c>
      <c r="C265" s="14" t="s">
        <v>3003</v>
      </c>
      <c r="D265" s="1090">
        <v>9390</v>
      </c>
      <c r="E265" s="1090" t="s">
        <v>2336</v>
      </c>
      <c r="F265" s="2311" t="s">
        <v>684</v>
      </c>
      <c r="G265" s="2312" t="s">
        <v>1591</v>
      </c>
      <c r="H265" s="1090"/>
      <c r="I265" s="1090"/>
      <c r="J265" s="1090"/>
      <c r="O265" s="2310" t="s">
        <v>287</v>
      </c>
      <c r="P265" s="2310" t="s">
        <v>412</v>
      </c>
      <c r="Q265" s="2310">
        <f>VLOOKUP(P265,Data!$D$2:$E$144,2,FALSE)</f>
        <v>34300000</v>
      </c>
    </row>
    <row r="266" spans="1:25" ht="25.5" x14ac:dyDescent="0.2">
      <c r="A266" s="2322" t="s">
        <v>2835</v>
      </c>
      <c r="B266" s="2324" t="s">
        <v>3210</v>
      </c>
      <c r="C266" s="14" t="s">
        <v>3003</v>
      </c>
      <c r="D266" s="1090">
        <v>60</v>
      </c>
      <c r="E266" s="1090" t="s">
        <v>2336</v>
      </c>
      <c r="F266" s="2311" t="s">
        <v>684</v>
      </c>
      <c r="G266" s="2312" t="s">
        <v>1591</v>
      </c>
      <c r="H266" s="1090"/>
      <c r="I266" s="1090"/>
      <c r="J266" s="1090"/>
      <c r="O266" s="2310" t="s">
        <v>287</v>
      </c>
      <c r="P266" s="2310" t="s">
        <v>412</v>
      </c>
      <c r="Q266" s="2310">
        <f>VLOOKUP(P266,Data!$D$2:$E$144,2,FALSE)</f>
        <v>34300000</v>
      </c>
    </row>
    <row r="267" spans="1:25" x14ac:dyDescent="0.2">
      <c r="A267" s="2315"/>
      <c r="B267" s="2314"/>
      <c r="C267" s="1100"/>
      <c r="D267" s="2319">
        <f>SUM(D268:D269)</f>
        <v>12548.75</v>
      </c>
      <c r="E267" s="2319"/>
      <c r="F267" s="2313" t="s">
        <v>430</v>
      </c>
      <c r="G267" s="2314" t="s">
        <v>453</v>
      </c>
      <c r="H267" s="2319">
        <v>-7633.36</v>
      </c>
      <c r="I267" s="2319">
        <v>-11416.42</v>
      </c>
      <c r="J267" s="2319">
        <v>-8988.76</v>
      </c>
      <c r="K267" s="2315"/>
      <c r="L267" s="2315"/>
      <c r="M267" s="2315"/>
      <c r="N267" s="2315"/>
      <c r="O267" s="2315"/>
      <c r="P267" s="2315"/>
      <c r="Q267" s="2315" t="e">
        <f>VLOOKUP(P267,Data!$D$2:$E$144,2,FALSE)</f>
        <v>#N/A</v>
      </c>
    </row>
    <row r="268" spans="1:25" ht="25.5" x14ac:dyDescent="0.2">
      <c r="A268" s="2322" t="s">
        <v>2524</v>
      </c>
      <c r="B268" s="2324" t="s">
        <v>2867</v>
      </c>
      <c r="C268" s="46" t="s">
        <v>2527</v>
      </c>
      <c r="D268" s="1090">
        <v>429.75</v>
      </c>
      <c r="E268" s="1090" t="s">
        <v>2336</v>
      </c>
      <c r="F268" s="2311" t="s">
        <v>430</v>
      </c>
      <c r="G268" s="2312" t="s">
        <v>453</v>
      </c>
      <c r="H268" s="2318"/>
      <c r="I268" s="2318"/>
      <c r="J268" s="2318"/>
      <c r="O268" s="2310" t="s">
        <v>280</v>
      </c>
      <c r="P268" s="2310" t="s">
        <v>349</v>
      </c>
      <c r="Q268" s="2310">
        <f>VLOOKUP(P268,Data!$D$2:$E$144,2,FALSE)</f>
        <v>39710000</v>
      </c>
    </row>
    <row r="269" spans="1:25" ht="25.5" x14ac:dyDescent="0.2">
      <c r="A269" s="2322" t="s">
        <v>2835</v>
      </c>
      <c r="B269" s="2324" t="s">
        <v>2868</v>
      </c>
      <c r="C269" s="46" t="s">
        <v>2866</v>
      </c>
      <c r="D269" s="1090">
        <v>12119</v>
      </c>
      <c r="E269" s="1090" t="s">
        <v>2336</v>
      </c>
      <c r="F269" s="2311" t="s">
        <v>430</v>
      </c>
      <c r="G269" s="2312" t="s">
        <v>453</v>
      </c>
      <c r="H269" s="2318"/>
      <c r="I269" s="2318"/>
      <c r="J269" s="2318"/>
      <c r="O269" s="2310" t="s">
        <v>2379</v>
      </c>
      <c r="P269" s="2310" t="s">
        <v>343</v>
      </c>
      <c r="Q269" s="2310">
        <f>VLOOKUP(P269,Data!$D$2:$E$144,2,FALSE)</f>
        <v>18100000</v>
      </c>
    </row>
    <row r="270" spans="1:25" x14ac:dyDescent="0.2">
      <c r="B270" s="2312" t="s">
        <v>1922</v>
      </c>
      <c r="D270" s="2318"/>
      <c r="E270" s="2318"/>
      <c r="F270" s="2311" t="s">
        <v>1015</v>
      </c>
      <c r="G270" s="2312" t="s">
        <v>1922</v>
      </c>
      <c r="H270" s="2318">
        <v>-36563.67</v>
      </c>
      <c r="I270" s="2318">
        <v>-903.33</v>
      </c>
      <c r="J270" s="2318">
        <v>-8893</v>
      </c>
      <c r="Q270" s="2310" t="e">
        <f>VLOOKUP(P270,Data!$D$2:$E$144,2,FALSE)</f>
        <v>#N/A</v>
      </c>
    </row>
    <row r="271" spans="1:25" s="2315" customFormat="1" x14ac:dyDescent="0.2">
      <c r="A271" s="2310"/>
      <c r="B271" s="2312" t="s">
        <v>1657</v>
      </c>
      <c r="C271" s="2310"/>
      <c r="D271" s="2318"/>
      <c r="E271" s="2318"/>
      <c r="F271" s="2311" t="s">
        <v>750</v>
      </c>
      <c r="G271" s="2312" t="s">
        <v>1657</v>
      </c>
      <c r="H271" s="2318">
        <v>-7729.89</v>
      </c>
      <c r="I271" s="2318">
        <v>-102346.46</v>
      </c>
      <c r="J271" s="2318">
        <v>-8876.66</v>
      </c>
      <c r="K271" s="2310"/>
      <c r="L271" s="2310"/>
      <c r="M271" s="2310"/>
      <c r="N271" s="2310"/>
      <c r="O271" s="2310"/>
      <c r="P271" s="2310"/>
      <c r="Q271" s="2310" t="e">
        <f>VLOOKUP(P271,Data!$D$2:$E$144,2,FALSE)</f>
        <v>#N/A</v>
      </c>
      <c r="Y271" s="2317"/>
    </row>
    <row r="272" spans="1:25" s="2322" customFormat="1" ht="25.5" x14ac:dyDescent="0.2">
      <c r="A272" s="2322" t="s">
        <v>2832</v>
      </c>
      <c r="B272" s="2324" t="s">
        <v>1429</v>
      </c>
      <c r="C272" s="46" t="s">
        <v>2964</v>
      </c>
      <c r="D272" s="1090">
        <v>9541</v>
      </c>
      <c r="E272" s="1090" t="s">
        <v>2336</v>
      </c>
      <c r="F272" s="2311" t="s">
        <v>522</v>
      </c>
      <c r="G272" s="2312" t="s">
        <v>1429</v>
      </c>
      <c r="H272" s="2318">
        <v>-10152.19</v>
      </c>
      <c r="I272" s="2318">
        <v>-10960.77</v>
      </c>
      <c r="J272" s="2318">
        <v>-8629.93</v>
      </c>
      <c r="K272" s="2310"/>
      <c r="L272" s="2310"/>
      <c r="M272" s="2310"/>
      <c r="N272" s="2310"/>
      <c r="O272" s="2310" t="s">
        <v>287</v>
      </c>
      <c r="P272" s="2310" t="s">
        <v>412</v>
      </c>
      <c r="Q272" s="2310">
        <f>VLOOKUP(P272,Data!$D$2:$E$144,2,FALSE)</f>
        <v>34300000</v>
      </c>
      <c r="Y272" s="2325"/>
    </row>
    <row r="273" spans="1:25" s="2322" customFormat="1" x14ac:dyDescent="0.2">
      <c r="A273" s="2310"/>
      <c r="B273" s="2312" t="s">
        <v>1736</v>
      </c>
      <c r="C273" s="2310"/>
      <c r="D273" s="2318"/>
      <c r="E273" s="2318"/>
      <c r="F273" s="2311" t="s">
        <v>829</v>
      </c>
      <c r="G273" s="2312" t="s">
        <v>1736</v>
      </c>
      <c r="H273" s="2318">
        <v>-23427.09</v>
      </c>
      <c r="I273" s="2318">
        <v>-34136.160000000003</v>
      </c>
      <c r="J273" s="2318">
        <v>-8338.19</v>
      </c>
      <c r="K273" s="2310"/>
      <c r="L273" s="2310"/>
      <c r="M273" s="2310"/>
      <c r="N273" s="2310"/>
      <c r="O273" s="2310"/>
      <c r="P273" s="2310"/>
      <c r="Q273" s="2310" t="e">
        <f>VLOOKUP(P273,Data!$D$2:$E$144,2,FALSE)</f>
        <v>#N/A</v>
      </c>
      <c r="Y273" s="2325"/>
    </row>
    <row r="274" spans="1:25" ht="25.5" x14ac:dyDescent="0.2">
      <c r="A274" s="2322" t="s">
        <v>2835</v>
      </c>
      <c r="B274" s="2324" t="s">
        <v>1476</v>
      </c>
      <c r="C274" s="14" t="s">
        <v>3034</v>
      </c>
      <c r="D274" s="1090">
        <v>10000</v>
      </c>
      <c r="E274" s="1090" t="s">
        <v>2336</v>
      </c>
      <c r="F274" s="2311" t="s">
        <v>569</v>
      </c>
      <c r="G274" s="2312" t="s">
        <v>1476</v>
      </c>
      <c r="H274" s="2318">
        <v>-7208.44</v>
      </c>
      <c r="I274" s="2318">
        <v>-7004.55</v>
      </c>
      <c r="J274" s="2318">
        <v>-8222.27</v>
      </c>
      <c r="O274" s="2310" t="s">
        <v>2757</v>
      </c>
      <c r="P274" s="2310" t="s">
        <v>332</v>
      </c>
      <c r="Q274" s="2310">
        <f>VLOOKUP(P274,Data!$D$2:$E$144,2,FALSE)</f>
        <v>39712300</v>
      </c>
    </row>
    <row r="275" spans="1:25" s="2315" customFormat="1" x14ac:dyDescent="0.2">
      <c r="A275" s="2310"/>
      <c r="B275" s="2312" t="s">
        <v>2222</v>
      </c>
      <c r="C275" s="2310"/>
      <c r="D275" s="2318"/>
      <c r="E275" s="2318"/>
      <c r="F275" s="2311" t="s">
        <v>1314</v>
      </c>
      <c r="G275" s="2312" t="s">
        <v>2222</v>
      </c>
      <c r="H275" s="2318">
        <v>0</v>
      </c>
      <c r="I275" s="2318">
        <v>0</v>
      </c>
      <c r="J275" s="2318">
        <v>-8216</v>
      </c>
      <c r="K275" s="2310"/>
      <c r="L275" s="2310"/>
      <c r="M275" s="2310"/>
      <c r="N275" s="2310"/>
      <c r="O275" s="2310"/>
      <c r="P275" s="2310"/>
      <c r="Q275" s="2310" t="e">
        <f>VLOOKUP(P275,Data!$D$2:$E$144,2,FALSE)</f>
        <v>#N/A</v>
      </c>
      <c r="Y275" s="2317"/>
    </row>
    <row r="276" spans="1:25" ht="25.5" x14ac:dyDescent="0.2">
      <c r="A276" s="2322" t="s">
        <v>2835</v>
      </c>
      <c r="B276" s="2324" t="s">
        <v>2161</v>
      </c>
      <c r="C276" s="2322" t="s">
        <v>2919</v>
      </c>
      <c r="D276" s="1090">
        <v>8248</v>
      </c>
      <c r="E276" s="1090" t="s">
        <v>2336</v>
      </c>
      <c r="F276" s="2311" t="s">
        <v>1253</v>
      </c>
      <c r="G276" s="2312" t="s">
        <v>2161</v>
      </c>
      <c r="H276" s="2318">
        <v>0</v>
      </c>
      <c r="I276" s="2318">
        <v>-1357.6</v>
      </c>
      <c r="J276" s="2318">
        <v>-8208.5</v>
      </c>
      <c r="O276" s="2310" t="s">
        <v>2757</v>
      </c>
      <c r="P276" s="2310" t="s">
        <v>328</v>
      </c>
      <c r="Q276" s="2310">
        <f>VLOOKUP(P276,Data!$D$2:$E$144,2,FALSE)</f>
        <v>39830000</v>
      </c>
    </row>
    <row r="277" spans="1:25" x14ac:dyDescent="0.2">
      <c r="A277" s="2315"/>
      <c r="B277" s="2314"/>
      <c r="C277" s="68"/>
      <c r="D277" s="2319">
        <f>SUM(D278:D279)</f>
        <v>31995</v>
      </c>
      <c r="E277" s="2319"/>
      <c r="F277" s="2313" t="s">
        <v>541</v>
      </c>
      <c r="G277" s="2314" t="s">
        <v>1448</v>
      </c>
      <c r="H277" s="2319">
        <v>-10577.99</v>
      </c>
      <c r="I277" s="2319">
        <v>-6324.11</v>
      </c>
      <c r="J277" s="2319">
        <v>-7978.67</v>
      </c>
      <c r="K277" s="2315"/>
      <c r="L277" s="2315"/>
      <c r="M277" s="2315"/>
      <c r="N277" s="2315"/>
      <c r="O277" s="2315"/>
      <c r="P277" s="2315"/>
      <c r="Q277" s="2315" t="e">
        <f>VLOOKUP(P277,Data!$D$2:$E$144,2,FALSE)</f>
        <v>#N/A</v>
      </c>
    </row>
    <row r="278" spans="1:25" s="2315" customFormat="1" x14ac:dyDescent="0.2">
      <c r="A278" s="2322" t="s">
        <v>2372</v>
      </c>
      <c r="B278" s="2324" t="s">
        <v>2991</v>
      </c>
      <c r="C278" s="14" t="s">
        <v>2658</v>
      </c>
      <c r="D278" s="1090">
        <v>800</v>
      </c>
      <c r="E278" s="1090" t="s">
        <v>2336</v>
      </c>
      <c r="F278" s="2311" t="s">
        <v>541</v>
      </c>
      <c r="G278" s="2312" t="s">
        <v>1448</v>
      </c>
      <c r="H278" s="1090"/>
      <c r="I278" s="1090"/>
      <c r="J278" s="1090"/>
      <c r="K278" s="2310"/>
      <c r="L278" s="2310"/>
      <c r="M278" s="2310"/>
      <c r="N278" s="2310"/>
      <c r="O278" s="2310" t="s">
        <v>276</v>
      </c>
      <c r="P278" s="2310" t="s">
        <v>309</v>
      </c>
      <c r="Q278" s="2310">
        <f>VLOOKUP(P278,Data!$D$2:$E$144,2,FALSE)</f>
        <v>80500000</v>
      </c>
      <c r="Y278" s="2317"/>
    </row>
    <row r="279" spans="1:25" x14ac:dyDescent="0.2">
      <c r="A279" s="2322" t="s">
        <v>2832</v>
      </c>
      <c r="B279" s="2324" t="s">
        <v>2992</v>
      </c>
      <c r="C279" s="14" t="s">
        <v>2990</v>
      </c>
      <c r="D279" s="1090">
        <v>31195</v>
      </c>
      <c r="E279" s="1090" t="s">
        <v>2336</v>
      </c>
      <c r="F279" s="2311" t="s">
        <v>541</v>
      </c>
      <c r="G279" s="2312" t="s">
        <v>1448</v>
      </c>
      <c r="H279" s="1090"/>
      <c r="I279" s="1090"/>
      <c r="J279" s="1090"/>
      <c r="O279" s="2310" t="s">
        <v>2503</v>
      </c>
      <c r="P279" s="2310" t="s">
        <v>395</v>
      </c>
      <c r="Q279" s="2310">
        <f>VLOOKUP(P279,Data!$D$2:$E$144,2,FALSE)</f>
        <v>35110000</v>
      </c>
    </row>
    <row r="280" spans="1:25" ht="25.5" x14ac:dyDescent="0.2">
      <c r="A280" s="2322" t="s">
        <v>2832</v>
      </c>
      <c r="B280" s="2324" t="s">
        <v>1614</v>
      </c>
      <c r="C280" s="2322" t="s">
        <v>2853</v>
      </c>
      <c r="D280" s="1090">
        <v>8973</v>
      </c>
      <c r="E280" s="1090" t="s">
        <v>2336</v>
      </c>
      <c r="F280" s="2311" t="s">
        <v>707</v>
      </c>
      <c r="G280" s="2312" t="s">
        <v>1614</v>
      </c>
      <c r="H280" s="2318">
        <v>-4891.03</v>
      </c>
      <c r="I280" s="2318">
        <v>-5164.21</v>
      </c>
      <c r="J280" s="2318">
        <v>-7889.78</v>
      </c>
      <c r="O280" s="2310" t="s">
        <v>287</v>
      </c>
      <c r="P280" s="2310" t="s">
        <v>412</v>
      </c>
      <c r="Q280" s="2310">
        <f>VLOOKUP(P280,Data!$D$2:$E$144,2,FALSE)</f>
        <v>34300000</v>
      </c>
    </row>
    <row r="281" spans="1:25" x14ac:dyDescent="0.2">
      <c r="A281" s="2322" t="s">
        <v>2443</v>
      </c>
      <c r="B281" s="2324" t="s">
        <v>1792</v>
      </c>
      <c r="C281" s="2322" t="s">
        <v>2608</v>
      </c>
      <c r="D281" s="1090">
        <v>7613.86</v>
      </c>
      <c r="E281" s="1090" t="s">
        <v>2336</v>
      </c>
      <c r="F281" s="2311" t="s">
        <v>885</v>
      </c>
      <c r="G281" s="2312" t="s">
        <v>1792</v>
      </c>
      <c r="H281" s="2318">
        <v>-2072.86</v>
      </c>
      <c r="I281" s="2318">
        <v>-7655.76</v>
      </c>
      <c r="J281" s="2318">
        <v>-7832.3</v>
      </c>
      <c r="O281" s="2310" t="s">
        <v>276</v>
      </c>
      <c r="P281" s="2310" t="s">
        <v>311</v>
      </c>
      <c r="Q281" s="2310">
        <f>VLOOKUP(P281,Data!$D$2:$E$144,2,FALSE)</f>
        <v>66000000</v>
      </c>
    </row>
    <row r="282" spans="1:25" x14ac:dyDescent="0.2">
      <c r="B282" s="2312" t="s">
        <v>1392</v>
      </c>
      <c r="D282" s="2318"/>
      <c r="E282" s="2318"/>
      <c r="F282" s="2311" t="s">
        <v>485</v>
      </c>
      <c r="G282" s="2312" t="s">
        <v>1392</v>
      </c>
      <c r="H282" s="2318">
        <v>-14333.03</v>
      </c>
      <c r="I282" s="2318">
        <v>-13770.5</v>
      </c>
      <c r="J282" s="2318">
        <v>-7746.56</v>
      </c>
      <c r="Q282" s="2310" t="e">
        <f>VLOOKUP(P282,Data!$D$2:$E$144,2,FALSE)</f>
        <v>#N/A</v>
      </c>
    </row>
    <row r="283" spans="1:25" s="2315" customFormat="1" ht="25.5" x14ac:dyDescent="0.2">
      <c r="A283" s="2322" t="s">
        <v>2832</v>
      </c>
      <c r="B283" s="2324" t="s">
        <v>2115</v>
      </c>
      <c r="C283" s="14" t="s">
        <v>3003</v>
      </c>
      <c r="D283" s="1090">
        <v>10776</v>
      </c>
      <c r="E283" s="1090" t="s">
        <v>2336</v>
      </c>
      <c r="F283" s="2311" t="s">
        <v>1207</v>
      </c>
      <c r="G283" s="2312" t="s">
        <v>2115</v>
      </c>
      <c r="H283" s="2318">
        <v>0</v>
      </c>
      <c r="I283" s="2318">
        <v>-26732.17</v>
      </c>
      <c r="J283" s="2318">
        <v>-7735.47</v>
      </c>
      <c r="K283" s="2310"/>
      <c r="L283" s="2310"/>
      <c r="M283" s="2310"/>
      <c r="N283" s="2310"/>
      <c r="O283" s="2310" t="s">
        <v>287</v>
      </c>
      <c r="P283" s="2310" t="s">
        <v>412</v>
      </c>
      <c r="Q283" s="2310">
        <f>VLOOKUP(P283,Data!$D$2:$E$144,2,FALSE)</f>
        <v>34300000</v>
      </c>
      <c r="Y283" s="2317"/>
    </row>
    <row r="284" spans="1:25" x14ac:dyDescent="0.2">
      <c r="A284" s="2315"/>
      <c r="B284" s="2314"/>
      <c r="C284" s="2315"/>
      <c r="D284" s="2319">
        <f>SUM(D285:D286)</f>
        <v>8171</v>
      </c>
      <c r="E284" s="2319"/>
      <c r="F284" s="2313" t="s">
        <v>1245</v>
      </c>
      <c r="G284" s="2314" t="s">
        <v>2153</v>
      </c>
      <c r="H284" s="2319">
        <v>0</v>
      </c>
      <c r="I284" s="2319">
        <v>-907.6</v>
      </c>
      <c r="J284" s="2319">
        <v>-7730.94</v>
      </c>
      <c r="K284" s="2315"/>
      <c r="L284" s="2315"/>
      <c r="M284" s="2315"/>
      <c r="N284" s="2315"/>
      <c r="O284" s="2315"/>
      <c r="P284" s="2315"/>
      <c r="Q284" s="2315" t="e">
        <f>VLOOKUP(P284,Data!$D$2:$E$144,2,FALSE)</f>
        <v>#N/A</v>
      </c>
    </row>
    <row r="285" spans="1:25" ht="25.5" x14ac:dyDescent="0.2">
      <c r="A285" s="2322" t="s">
        <v>2832</v>
      </c>
      <c r="B285" s="2324" t="s">
        <v>3064</v>
      </c>
      <c r="C285" s="2322" t="s">
        <v>3040</v>
      </c>
      <c r="D285" s="1090">
        <v>4483</v>
      </c>
      <c r="E285" s="1090" t="s">
        <v>2336</v>
      </c>
      <c r="F285" s="2311" t="s">
        <v>1245</v>
      </c>
      <c r="G285" s="2312" t="s">
        <v>2153</v>
      </c>
      <c r="H285" s="1090"/>
      <c r="I285" s="1090"/>
      <c r="J285" s="1090"/>
      <c r="O285" s="2310" t="s">
        <v>287</v>
      </c>
      <c r="P285" s="2310" t="s">
        <v>417</v>
      </c>
      <c r="Q285" s="2310">
        <f>VLOOKUP(P285,Data!$D$2:$E$144,2,FALSE)</f>
        <v>43800000</v>
      </c>
    </row>
    <row r="286" spans="1:25" s="2315" customFormat="1" ht="25.5" x14ac:dyDescent="0.2">
      <c r="A286" s="2322" t="s">
        <v>2835</v>
      </c>
      <c r="B286" s="2324" t="s">
        <v>3065</v>
      </c>
      <c r="C286" s="2322" t="s">
        <v>3040</v>
      </c>
      <c r="D286" s="1090">
        <v>3688</v>
      </c>
      <c r="E286" s="1090" t="s">
        <v>2336</v>
      </c>
      <c r="F286" s="2311" t="s">
        <v>1245</v>
      </c>
      <c r="G286" s="2312" t="s">
        <v>2153</v>
      </c>
      <c r="H286" s="1090"/>
      <c r="I286" s="1090"/>
      <c r="J286" s="1090"/>
      <c r="K286" s="2310"/>
      <c r="L286" s="2310"/>
      <c r="M286" s="2310"/>
      <c r="N286" s="2310"/>
      <c r="O286" s="2310" t="s">
        <v>287</v>
      </c>
      <c r="P286" s="2310" t="s">
        <v>417</v>
      </c>
      <c r="Q286" s="2310">
        <f>VLOOKUP(P286,Data!$D$2:$E$144,2,FALSE)</f>
        <v>43800000</v>
      </c>
      <c r="Y286" s="2317"/>
    </row>
    <row r="287" spans="1:25" x14ac:dyDescent="0.2">
      <c r="A287" s="2310" t="s">
        <v>55</v>
      </c>
      <c r="B287" s="2312" t="s">
        <v>1750</v>
      </c>
      <c r="C287" s="2322" t="s">
        <v>2341</v>
      </c>
      <c r="D287" s="1090">
        <v>7594</v>
      </c>
      <c r="E287" s="1090" t="s">
        <v>2336</v>
      </c>
      <c r="F287" s="2311" t="s">
        <v>843</v>
      </c>
      <c r="G287" s="2312" t="s">
        <v>1750</v>
      </c>
      <c r="H287" s="2318">
        <v>-10738.04</v>
      </c>
      <c r="I287" s="2318">
        <v>-7593.75</v>
      </c>
      <c r="J287" s="2318">
        <v>-7662.09</v>
      </c>
      <c r="O287" s="2310" t="s">
        <v>276</v>
      </c>
      <c r="P287" s="2310" t="s">
        <v>308</v>
      </c>
      <c r="Q287" s="2310">
        <f>VLOOKUP(P287,Data!$D$2:$E$144,2,FALSE)</f>
        <v>79940000</v>
      </c>
    </row>
    <row r="288" spans="1:25" x14ac:dyDescent="0.2">
      <c r="A288" s="2315"/>
      <c r="B288" s="2314"/>
      <c r="C288" s="2315"/>
      <c r="D288" s="2319">
        <f>SUM(D289:D290)</f>
        <v>7798</v>
      </c>
      <c r="E288" s="2319"/>
      <c r="F288" s="2313" t="s">
        <v>1157</v>
      </c>
      <c r="G288" s="2314" t="s">
        <v>2065</v>
      </c>
      <c r="H288" s="2319">
        <v>0</v>
      </c>
      <c r="I288" s="2319">
        <v>-5668.2</v>
      </c>
      <c r="J288" s="2319">
        <v>-7612.5</v>
      </c>
      <c r="K288" s="2315"/>
      <c r="L288" s="2315"/>
      <c r="M288" s="2315"/>
      <c r="N288" s="2315"/>
      <c r="O288" s="2315"/>
      <c r="P288" s="2315"/>
      <c r="Q288" s="2315" t="e">
        <f>VLOOKUP(P288,Data!$D$2:$E$144,2,FALSE)</f>
        <v>#N/A</v>
      </c>
    </row>
    <row r="289" spans="1:25" s="2315" customFormat="1" x14ac:dyDescent="0.2">
      <c r="A289" s="2322" t="s">
        <v>2835</v>
      </c>
      <c r="B289" s="2324" t="s">
        <v>2972</v>
      </c>
      <c r="C289" s="2322" t="s">
        <v>2971</v>
      </c>
      <c r="D289" s="1090">
        <v>6798</v>
      </c>
      <c r="E289" s="1090" t="s">
        <v>2336</v>
      </c>
      <c r="F289" s="2311" t="s">
        <v>1157</v>
      </c>
      <c r="G289" s="2312" t="s">
        <v>2065</v>
      </c>
      <c r="H289" s="1090"/>
      <c r="I289" s="1090"/>
      <c r="J289" s="1090"/>
      <c r="K289" s="2310"/>
      <c r="L289" s="2310"/>
      <c r="M289" s="2310"/>
      <c r="N289" s="2310"/>
      <c r="O289" s="2310" t="s">
        <v>2503</v>
      </c>
      <c r="P289" s="2310" t="s">
        <v>395</v>
      </c>
      <c r="Q289" s="2310">
        <f>VLOOKUP(P289,Data!$D$2:$E$144,2,FALSE)</f>
        <v>35110000</v>
      </c>
      <c r="Y289" s="2317"/>
    </row>
    <row r="290" spans="1:25" s="2322" customFormat="1" x14ac:dyDescent="0.2">
      <c r="A290" s="2322" t="s">
        <v>2832</v>
      </c>
      <c r="B290" s="2324" t="s">
        <v>2973</v>
      </c>
      <c r="C290" s="2322" t="s">
        <v>2971</v>
      </c>
      <c r="D290" s="1090">
        <v>1000</v>
      </c>
      <c r="E290" s="1090" t="s">
        <v>2336</v>
      </c>
      <c r="F290" s="2311" t="s">
        <v>1157</v>
      </c>
      <c r="G290" s="2312" t="s">
        <v>2065</v>
      </c>
      <c r="H290" s="1090"/>
      <c r="I290" s="1090"/>
      <c r="J290" s="1090"/>
      <c r="K290" s="2310"/>
      <c r="L290" s="2310"/>
      <c r="M290" s="2310"/>
      <c r="N290" s="2310"/>
      <c r="O290" s="2310" t="s">
        <v>2503</v>
      </c>
      <c r="P290" s="2310" t="s">
        <v>395</v>
      </c>
      <c r="Q290" s="2310">
        <f>VLOOKUP(P290,Data!$D$2:$E$144,2,FALSE)</f>
        <v>35110000</v>
      </c>
      <c r="Y290" s="2325"/>
    </row>
    <row r="291" spans="1:25" s="2322" customFormat="1" x14ac:dyDescent="0.2">
      <c r="A291" s="2310"/>
      <c r="B291" s="2312" t="s">
        <v>1884</v>
      </c>
      <c r="C291" s="2310"/>
      <c r="D291" s="2318"/>
      <c r="E291" s="2318"/>
      <c r="F291" s="2311" t="s">
        <v>977</v>
      </c>
      <c r="G291" s="2312" t="s">
        <v>1884</v>
      </c>
      <c r="H291" s="2318">
        <v>0</v>
      </c>
      <c r="I291" s="2318">
        <v>0</v>
      </c>
      <c r="J291" s="2318">
        <v>-7375</v>
      </c>
      <c r="K291" s="2310"/>
      <c r="L291" s="2310"/>
      <c r="M291" s="2310"/>
      <c r="N291" s="2310"/>
      <c r="O291" s="2310"/>
      <c r="P291" s="2310"/>
      <c r="Q291" s="2310" t="e">
        <f>VLOOKUP(P291,Data!$D$2:$E$144,2,FALSE)</f>
        <v>#N/A</v>
      </c>
      <c r="Y291" s="2325"/>
    </row>
    <row r="292" spans="1:25" ht="25.5" x14ac:dyDescent="0.2">
      <c r="A292" s="2322" t="s">
        <v>2524</v>
      </c>
      <c r="B292" s="2324" t="s">
        <v>1846</v>
      </c>
      <c r="C292" s="2322" t="s">
        <v>2550</v>
      </c>
      <c r="D292" s="1090">
        <v>1789.98</v>
      </c>
      <c r="E292" s="1090" t="s">
        <v>2336</v>
      </c>
      <c r="F292" s="2311" t="s">
        <v>939</v>
      </c>
      <c r="G292" s="2312" t="s">
        <v>1846</v>
      </c>
      <c r="H292" s="2318">
        <v>-8350</v>
      </c>
      <c r="I292" s="2318">
        <v>-1004.94</v>
      </c>
      <c r="J292" s="2318">
        <v>-7321.83</v>
      </c>
      <c r="O292" s="2310" t="s">
        <v>276</v>
      </c>
      <c r="P292" s="2310" t="s">
        <v>316</v>
      </c>
      <c r="Q292" s="2310">
        <f>VLOOKUP(P292,Data!$D$2:$E$144,2,FALSE)</f>
        <v>64100000</v>
      </c>
    </row>
    <row r="293" spans="1:25" x14ac:dyDescent="0.2">
      <c r="A293" s="2322" t="s">
        <v>2372</v>
      </c>
      <c r="B293" s="2324" t="s">
        <v>2090</v>
      </c>
      <c r="C293" s="2322" t="s">
        <v>2766</v>
      </c>
      <c r="D293" s="1090">
        <v>7052.04</v>
      </c>
      <c r="E293" s="1090" t="s">
        <v>2336</v>
      </c>
      <c r="F293" s="2311" t="s">
        <v>1182</v>
      </c>
      <c r="G293" s="2312" t="s">
        <v>2090</v>
      </c>
      <c r="H293" s="2318">
        <v>0</v>
      </c>
      <c r="I293" s="2318">
        <v>-7514.32</v>
      </c>
      <c r="J293" s="2318">
        <v>-7052.04</v>
      </c>
      <c r="O293" s="2310" t="s">
        <v>2503</v>
      </c>
      <c r="P293" s="2310" t="s">
        <v>395</v>
      </c>
      <c r="Q293" s="2310">
        <f>VLOOKUP(P293,Data!$D$2:$E$144,2,FALSE)</f>
        <v>35110000</v>
      </c>
    </row>
    <row r="294" spans="1:25" s="2315" customFormat="1" x14ac:dyDescent="0.2">
      <c r="A294" s="2310"/>
      <c r="B294" s="2312" t="s">
        <v>1916</v>
      </c>
      <c r="C294" s="2310"/>
      <c r="D294" s="2318"/>
      <c r="E294" s="2318"/>
      <c r="F294" s="2311" t="s">
        <v>1009</v>
      </c>
      <c r="G294" s="2312" t="s">
        <v>1916</v>
      </c>
      <c r="H294" s="2318">
        <v>-67874</v>
      </c>
      <c r="I294" s="2318">
        <v>0</v>
      </c>
      <c r="J294" s="2318">
        <v>-7000</v>
      </c>
      <c r="K294" s="2310"/>
      <c r="L294" s="2310"/>
      <c r="M294" s="2310"/>
      <c r="N294" s="2310"/>
      <c r="O294" s="2310"/>
      <c r="P294" s="2310"/>
      <c r="Q294" s="2310" t="e">
        <f>VLOOKUP(P294,Data!$D$2:$E$144,2,FALSE)</f>
        <v>#N/A</v>
      </c>
      <c r="Y294" s="2317"/>
    </row>
    <row r="295" spans="1:25" s="2322" customFormat="1" x14ac:dyDescent="0.2">
      <c r="A295" s="2310"/>
      <c r="B295" s="2312" t="s">
        <v>2236</v>
      </c>
      <c r="C295" s="2310"/>
      <c r="D295" s="2318"/>
      <c r="E295" s="2318"/>
      <c r="F295" s="2311" t="s">
        <v>1328</v>
      </c>
      <c r="G295" s="2312" t="s">
        <v>2236</v>
      </c>
      <c r="H295" s="2318">
        <v>0</v>
      </c>
      <c r="I295" s="2318">
        <v>0</v>
      </c>
      <c r="J295" s="2318">
        <v>-6930</v>
      </c>
      <c r="K295" s="2310"/>
      <c r="L295" s="2310"/>
      <c r="M295" s="2310"/>
      <c r="N295" s="2310"/>
      <c r="O295" s="2310"/>
      <c r="P295" s="2310"/>
      <c r="Q295" s="2310" t="e">
        <f>VLOOKUP(P295,Data!$D$2:$E$144,2,FALSE)</f>
        <v>#N/A</v>
      </c>
      <c r="Y295" s="2325"/>
    </row>
    <row r="296" spans="1:25" s="2322" customFormat="1" x14ac:dyDescent="0.2">
      <c r="A296" s="2322" t="s">
        <v>2443</v>
      </c>
      <c r="B296" s="2324" t="s">
        <v>1940</v>
      </c>
      <c r="C296" s="2322" t="s">
        <v>2610</v>
      </c>
      <c r="D296" s="1090"/>
      <c r="E296" s="1090" t="s">
        <v>2331</v>
      </c>
      <c r="F296" s="2311" t="s">
        <v>1033</v>
      </c>
      <c r="G296" s="2312" t="s">
        <v>1940</v>
      </c>
      <c r="H296" s="2318">
        <v>-3573.25</v>
      </c>
      <c r="I296" s="2318">
        <v>-16091.9</v>
      </c>
      <c r="J296" s="2318">
        <v>-6837</v>
      </c>
      <c r="K296" s="2310"/>
      <c r="L296" s="2310"/>
      <c r="M296" s="2310"/>
      <c r="N296" s="2310"/>
      <c r="O296" s="2310" t="s">
        <v>276</v>
      </c>
      <c r="P296" s="2310" t="s">
        <v>307</v>
      </c>
      <c r="Q296" s="2310">
        <f>VLOOKUP(P296,Data!$D$2:$E$144,2,FALSE)</f>
        <v>79410000</v>
      </c>
      <c r="Y296" s="2325"/>
    </row>
    <row r="297" spans="1:25" s="2322" customFormat="1" ht="25.5" x14ac:dyDescent="0.2">
      <c r="A297" s="2322" t="s">
        <v>2524</v>
      </c>
      <c r="B297" s="2324" t="s">
        <v>45</v>
      </c>
      <c r="C297" s="2322" t="s">
        <v>2542</v>
      </c>
      <c r="D297" s="1090">
        <v>6587</v>
      </c>
      <c r="E297" s="1090" t="s">
        <v>2336</v>
      </c>
      <c r="F297" s="2311" t="s">
        <v>34</v>
      </c>
      <c r="G297" s="2312" t="s">
        <v>45</v>
      </c>
      <c r="H297" s="2318">
        <v>-5970</v>
      </c>
      <c r="I297" s="2318">
        <v>-6280</v>
      </c>
      <c r="J297" s="2318">
        <v>-6587.72</v>
      </c>
      <c r="K297" s="2310"/>
      <c r="L297" s="2310"/>
      <c r="M297" s="2310"/>
      <c r="N297" s="2310"/>
      <c r="O297" s="2310" t="s">
        <v>276</v>
      </c>
      <c r="P297" s="2310" t="s">
        <v>304</v>
      </c>
      <c r="Q297" s="2310">
        <f>VLOOKUP(P297,Data!$D$2:$E$144,2,FALSE)</f>
        <v>75100000</v>
      </c>
      <c r="Y297" s="2325"/>
    </row>
    <row r="298" spans="1:25" s="2322" customFormat="1" x14ac:dyDescent="0.2">
      <c r="A298" s="2322" t="s">
        <v>2835</v>
      </c>
      <c r="B298" s="2324" t="s">
        <v>2217</v>
      </c>
      <c r="C298" s="2322" t="s">
        <v>3133</v>
      </c>
      <c r="D298" s="1090">
        <v>6563</v>
      </c>
      <c r="E298" s="1090" t="s">
        <v>2336</v>
      </c>
      <c r="F298" s="2311" t="s">
        <v>1309</v>
      </c>
      <c r="G298" s="2312" t="s">
        <v>2217</v>
      </c>
      <c r="H298" s="2318">
        <v>0</v>
      </c>
      <c r="I298" s="2318">
        <v>0</v>
      </c>
      <c r="J298" s="2318">
        <v>-6563</v>
      </c>
      <c r="K298" s="2310"/>
      <c r="L298" s="2310"/>
      <c r="M298" s="2310"/>
      <c r="N298" s="2310"/>
      <c r="O298" s="2310" t="s">
        <v>2503</v>
      </c>
      <c r="P298" s="2310" t="s">
        <v>395</v>
      </c>
      <c r="Q298" s="2310">
        <f>VLOOKUP(P298,Data!$D$2:$E$144,2,FALSE)</f>
        <v>35110000</v>
      </c>
      <c r="Y298" s="2325"/>
    </row>
    <row r="299" spans="1:25" s="2322" customFormat="1" ht="25.5" x14ac:dyDescent="0.2">
      <c r="A299" s="2322" t="s">
        <v>2835</v>
      </c>
      <c r="B299" s="2324" t="s">
        <v>451</v>
      </c>
      <c r="C299" s="2322" t="s">
        <v>2863</v>
      </c>
      <c r="D299" s="1090">
        <v>9237</v>
      </c>
      <c r="E299" s="1090" t="s">
        <v>2336</v>
      </c>
      <c r="F299" s="2311" t="s">
        <v>428</v>
      </c>
      <c r="G299" s="2312" t="s">
        <v>451</v>
      </c>
      <c r="H299" s="2318">
        <v>-8844.27</v>
      </c>
      <c r="I299" s="2318">
        <v>-11447.72</v>
      </c>
      <c r="J299" s="2318">
        <v>-6548</v>
      </c>
      <c r="K299" s="2310"/>
      <c r="L299" s="2310"/>
      <c r="M299" s="2310"/>
      <c r="N299" s="2310"/>
      <c r="O299" s="2310" t="s">
        <v>2503</v>
      </c>
      <c r="P299" s="2310" t="s">
        <v>395</v>
      </c>
      <c r="Q299" s="2310">
        <f>VLOOKUP(P299,Data!$D$2:$E$144,2,FALSE)</f>
        <v>35110000</v>
      </c>
      <c r="Y299" s="2325"/>
    </row>
    <row r="300" spans="1:25" s="2322" customFormat="1" ht="25.5" x14ac:dyDescent="0.2">
      <c r="A300" s="2322" t="s">
        <v>2835</v>
      </c>
      <c r="B300" s="2324" t="s">
        <v>2000</v>
      </c>
      <c r="C300" s="2322" t="s">
        <v>3090</v>
      </c>
      <c r="D300" s="1090">
        <v>6411</v>
      </c>
      <c r="E300" s="1090" t="s">
        <v>2336</v>
      </c>
      <c r="F300" s="2311" t="s">
        <v>1093</v>
      </c>
      <c r="G300" s="2312" t="s">
        <v>2000</v>
      </c>
      <c r="H300" s="2318">
        <v>-4969.75</v>
      </c>
      <c r="I300" s="2318">
        <v>-5000</v>
      </c>
      <c r="J300" s="2318">
        <v>-6356.07</v>
      </c>
      <c r="K300" s="2310"/>
      <c r="L300" s="2310"/>
      <c r="M300" s="2310"/>
      <c r="N300" s="2310"/>
      <c r="O300" s="2310" t="s">
        <v>2378</v>
      </c>
      <c r="P300" s="2310" t="s">
        <v>364</v>
      </c>
      <c r="Q300" s="2310">
        <f>VLOOKUP(P300,Data!$D$2:$E$144,2,FALSE)</f>
        <v>37420000</v>
      </c>
      <c r="Y300" s="2325"/>
    </row>
    <row r="301" spans="1:25" x14ac:dyDescent="0.2">
      <c r="A301" s="2310" t="s">
        <v>2346</v>
      </c>
      <c r="B301" s="2312" t="s">
        <v>2262</v>
      </c>
      <c r="C301" s="2310" t="s">
        <v>2360</v>
      </c>
      <c r="D301" s="2318">
        <v>6272</v>
      </c>
      <c r="E301" s="2318" t="s">
        <v>2336</v>
      </c>
      <c r="F301" s="2311" t="s">
        <v>1354</v>
      </c>
      <c r="G301" s="2312" t="s">
        <v>2262</v>
      </c>
      <c r="H301" s="2318">
        <v>-4809</v>
      </c>
      <c r="I301" s="2318">
        <v>-6660</v>
      </c>
      <c r="J301" s="2318">
        <v>-6272.95</v>
      </c>
      <c r="O301" s="2310" t="s">
        <v>276</v>
      </c>
      <c r="P301" s="2310" t="s">
        <v>318</v>
      </c>
      <c r="Q301" s="2310">
        <f>VLOOKUP(P301,Data!$D$2:$E$144,2,FALSE)</f>
        <v>79600000</v>
      </c>
    </row>
    <row r="302" spans="1:25" ht="25.5" x14ac:dyDescent="0.2">
      <c r="A302" s="2322" t="s">
        <v>2832</v>
      </c>
      <c r="B302" s="2324" t="s">
        <v>1703</v>
      </c>
      <c r="C302" s="14" t="s">
        <v>3204</v>
      </c>
      <c r="D302" s="1090">
        <v>6252</v>
      </c>
      <c r="E302" s="1090" t="s">
        <v>2336</v>
      </c>
      <c r="F302" s="2311" t="s">
        <v>796</v>
      </c>
      <c r="G302" s="2312" t="s">
        <v>1703</v>
      </c>
      <c r="H302" s="2318">
        <v>-12238.22</v>
      </c>
      <c r="I302" s="2318">
        <v>-7128.23</v>
      </c>
      <c r="J302" s="2318">
        <v>-6251.91</v>
      </c>
      <c r="O302" s="2310" t="s">
        <v>287</v>
      </c>
      <c r="P302" s="2310" t="s">
        <v>413</v>
      </c>
      <c r="Q302" s="2310">
        <f>VLOOKUP(P302,Data!$D$2:$E$144,2,FALSE)</f>
        <v>50110000</v>
      </c>
    </row>
    <row r="303" spans="1:25" s="2315" customFormat="1" ht="25.5" x14ac:dyDescent="0.2">
      <c r="A303" s="2322" t="s">
        <v>2372</v>
      </c>
      <c r="B303" s="2324" t="s">
        <v>1977</v>
      </c>
      <c r="C303" s="2322" t="s">
        <v>2745</v>
      </c>
      <c r="D303" s="1090">
        <v>0</v>
      </c>
      <c r="E303" s="1090" t="s">
        <v>2337</v>
      </c>
      <c r="F303" s="2311" t="s">
        <v>1070</v>
      </c>
      <c r="G303" s="2312" t="s">
        <v>1977</v>
      </c>
      <c r="H303" s="2318">
        <v>-6796</v>
      </c>
      <c r="I303" s="2318">
        <v>-26816</v>
      </c>
      <c r="J303" s="2318">
        <v>-6249</v>
      </c>
      <c r="K303" s="2310"/>
      <c r="L303" s="2310"/>
      <c r="M303" s="2310"/>
      <c r="N303" s="2310"/>
      <c r="O303" s="2310" t="s">
        <v>427</v>
      </c>
      <c r="P303" s="2310" t="s">
        <v>370</v>
      </c>
      <c r="Q303" s="2310">
        <f>VLOOKUP(P303,Data!$D$2:$E$144,2,FALSE)</f>
        <v>30200000</v>
      </c>
      <c r="Y303" s="2317"/>
    </row>
    <row r="304" spans="1:25" s="2322" customFormat="1" x14ac:dyDescent="0.2">
      <c r="A304" s="2322" t="s">
        <v>2372</v>
      </c>
      <c r="B304" s="2324" t="s">
        <v>2295</v>
      </c>
      <c r="C304" s="2322" t="s">
        <v>2807</v>
      </c>
      <c r="D304" s="1090">
        <v>6200</v>
      </c>
      <c r="E304" s="1090" t="s">
        <v>2336</v>
      </c>
      <c r="F304" s="2311" t="s">
        <v>1380</v>
      </c>
      <c r="G304" s="2312" t="s">
        <v>2295</v>
      </c>
      <c r="H304" s="2318">
        <v>0</v>
      </c>
      <c r="I304" s="2318">
        <v>0</v>
      </c>
      <c r="J304" s="2318">
        <v>-6200</v>
      </c>
      <c r="K304" s="2310"/>
      <c r="L304" s="2310"/>
      <c r="M304" s="2310"/>
      <c r="N304" s="2310"/>
      <c r="O304" s="2310" t="s">
        <v>276</v>
      </c>
      <c r="P304" s="2310" t="s">
        <v>309</v>
      </c>
      <c r="Q304" s="2310">
        <f>VLOOKUP(P304,Data!$D$2:$E$144,2,FALSE)</f>
        <v>80500000</v>
      </c>
      <c r="Y304" s="2325"/>
    </row>
    <row r="305" spans="1:25" s="2322" customFormat="1" x14ac:dyDescent="0.2">
      <c r="A305" s="2310" t="s">
        <v>2345</v>
      </c>
      <c r="B305" s="2312" t="s">
        <v>2101</v>
      </c>
      <c r="C305" s="14" t="s">
        <v>2471</v>
      </c>
      <c r="D305" s="1090">
        <v>6060</v>
      </c>
      <c r="E305" s="1090" t="s">
        <v>2336</v>
      </c>
      <c r="F305" s="2311" t="s">
        <v>1193</v>
      </c>
      <c r="G305" s="2312" t="s">
        <v>2101</v>
      </c>
      <c r="H305" s="2318">
        <v>0</v>
      </c>
      <c r="I305" s="2318">
        <v>-18556.830000000002</v>
      </c>
      <c r="J305" s="2318">
        <v>-6000</v>
      </c>
      <c r="K305" s="2310"/>
      <c r="L305" s="2310"/>
      <c r="M305" s="2310"/>
      <c r="N305" s="2310"/>
      <c r="O305" s="2310" t="s">
        <v>276</v>
      </c>
      <c r="P305" s="2310" t="s">
        <v>313</v>
      </c>
      <c r="Q305" s="2310">
        <f>VLOOKUP(P305,Data!$D$2:$E$144,2,FALSE)</f>
        <v>79100000</v>
      </c>
      <c r="Y305" s="2325"/>
    </row>
    <row r="306" spans="1:25" s="2322" customFormat="1" x14ac:dyDescent="0.2">
      <c r="A306" s="2322" t="s">
        <v>2443</v>
      </c>
      <c r="B306" s="2324" t="s">
        <v>2181</v>
      </c>
      <c r="C306" s="2322" t="s">
        <v>2605</v>
      </c>
      <c r="D306" s="1090">
        <v>500</v>
      </c>
      <c r="E306" s="1090" t="s">
        <v>2607</v>
      </c>
      <c r="F306" s="2311" t="s">
        <v>1273</v>
      </c>
      <c r="G306" s="2312" t="s">
        <v>2181</v>
      </c>
      <c r="H306" s="2318">
        <v>0</v>
      </c>
      <c r="I306" s="2318">
        <v>-1250</v>
      </c>
      <c r="J306" s="2318">
        <v>-5950</v>
      </c>
      <c r="K306" s="2310"/>
      <c r="L306" s="2310"/>
      <c r="M306" s="2310"/>
      <c r="N306" s="2310"/>
      <c r="O306" s="2310" t="s">
        <v>276</v>
      </c>
      <c r="P306" s="2310" t="s">
        <v>311</v>
      </c>
      <c r="Q306" s="2310">
        <f>VLOOKUP(P306,Data!$D$2:$E$144,2,FALSE)</f>
        <v>66000000</v>
      </c>
      <c r="Y306" s="2325"/>
    </row>
    <row r="307" spans="1:25" s="2322" customFormat="1" x14ac:dyDescent="0.2">
      <c r="A307" s="2315"/>
      <c r="B307" s="2314"/>
      <c r="C307" s="2315"/>
      <c r="D307" s="2319">
        <f>SUM(D308:D309)</f>
        <v>4060</v>
      </c>
      <c r="E307" s="2319"/>
      <c r="F307" s="2313" t="s">
        <v>610</v>
      </c>
      <c r="G307" s="2314" t="s">
        <v>1517</v>
      </c>
      <c r="H307" s="2319">
        <v>-2398</v>
      </c>
      <c r="I307" s="2319">
        <v>-3869.02</v>
      </c>
      <c r="J307" s="2319">
        <v>-5876.8</v>
      </c>
      <c r="K307" s="2315"/>
      <c r="L307" s="2315"/>
      <c r="M307" s="2315"/>
      <c r="N307" s="2315"/>
      <c r="O307" s="2315"/>
      <c r="P307" s="2315"/>
      <c r="Q307" s="2315" t="e">
        <f>VLOOKUP(P307,Data!$D$2:$E$144,2,FALSE)</f>
        <v>#N/A</v>
      </c>
      <c r="Y307" s="2325"/>
    </row>
    <row r="308" spans="1:25" x14ac:dyDescent="0.2">
      <c r="A308" s="2310" t="s">
        <v>2346</v>
      </c>
      <c r="B308" s="2312" t="s">
        <v>2571</v>
      </c>
      <c r="C308" s="2310" t="s">
        <v>2374</v>
      </c>
      <c r="D308" s="2318">
        <v>2834</v>
      </c>
      <c r="E308" s="2318" t="s">
        <v>2336</v>
      </c>
      <c r="F308" s="2311" t="s">
        <v>610</v>
      </c>
      <c r="G308" s="2312" t="s">
        <v>1517</v>
      </c>
      <c r="H308" s="1090"/>
      <c r="I308" s="1090"/>
      <c r="J308" s="1090"/>
      <c r="O308" s="2310" t="s">
        <v>276</v>
      </c>
      <c r="P308" s="2310" t="s">
        <v>305</v>
      </c>
      <c r="Q308" s="2310">
        <f>VLOOKUP(P308,Data!$D$2:$E$144,2,FALSE)</f>
        <v>79340000</v>
      </c>
    </row>
    <row r="309" spans="1:25" s="2315" customFormat="1" ht="25.5" x14ac:dyDescent="0.2">
      <c r="A309" s="2322" t="s">
        <v>2564</v>
      </c>
      <c r="B309" s="2324" t="s">
        <v>2572</v>
      </c>
      <c r="C309" s="2322" t="s">
        <v>2570</v>
      </c>
      <c r="D309" s="1090">
        <v>1226</v>
      </c>
      <c r="E309" s="2318" t="s">
        <v>2336</v>
      </c>
      <c r="F309" s="2311" t="s">
        <v>610</v>
      </c>
      <c r="G309" s="2312" t="s">
        <v>1517</v>
      </c>
      <c r="H309" s="1090"/>
      <c r="I309" s="1090"/>
      <c r="J309" s="1090"/>
      <c r="K309" s="2310"/>
      <c r="L309" s="2310"/>
      <c r="M309" s="2310"/>
      <c r="N309" s="2310"/>
      <c r="O309" s="2310" t="s">
        <v>276</v>
      </c>
      <c r="P309" s="2310" t="s">
        <v>305</v>
      </c>
      <c r="Q309" s="2310">
        <f>VLOOKUP(P309,Data!$D$2:$E$144,2,FALSE)</f>
        <v>79340000</v>
      </c>
      <c r="Y309" s="2317"/>
    </row>
    <row r="310" spans="1:25" x14ac:dyDescent="0.2">
      <c r="A310" s="2322" t="s">
        <v>2835</v>
      </c>
      <c r="B310" s="2324" t="s">
        <v>1644</v>
      </c>
      <c r="C310" s="2322" t="s">
        <v>2982</v>
      </c>
      <c r="D310" s="1090">
        <v>2586</v>
      </c>
      <c r="E310" s="1090" t="s">
        <v>2336</v>
      </c>
      <c r="F310" s="2311" t="s">
        <v>737</v>
      </c>
      <c r="G310" s="2312" t="s">
        <v>1644</v>
      </c>
      <c r="H310" s="2318">
        <v>-3578.5</v>
      </c>
      <c r="I310" s="2318">
        <v>-1079</v>
      </c>
      <c r="J310" s="2318">
        <v>-5832</v>
      </c>
      <c r="O310" s="2310" t="s">
        <v>276</v>
      </c>
      <c r="P310" s="2310" t="s">
        <v>309</v>
      </c>
      <c r="Q310" s="2310">
        <f>VLOOKUP(P310,Data!$D$2:$E$144,2,FALSE)</f>
        <v>80500000</v>
      </c>
    </row>
    <row r="311" spans="1:25" x14ac:dyDescent="0.2">
      <c r="A311" s="2322" t="s">
        <v>2372</v>
      </c>
      <c r="B311" s="2324" t="s">
        <v>1384</v>
      </c>
      <c r="C311" s="2322" t="s">
        <v>2632</v>
      </c>
      <c r="D311" s="1090">
        <v>3640</v>
      </c>
      <c r="E311" s="1090" t="s">
        <v>2337</v>
      </c>
      <c r="F311" s="2311" t="s">
        <v>477</v>
      </c>
      <c r="G311" s="2312" t="s">
        <v>1384</v>
      </c>
      <c r="H311" s="2318">
        <v>-2218</v>
      </c>
      <c r="I311" s="2318">
        <v>0</v>
      </c>
      <c r="J311" s="2318">
        <v>-5713</v>
      </c>
      <c r="O311" s="2310" t="s">
        <v>276</v>
      </c>
      <c r="P311" s="2310" t="s">
        <v>309</v>
      </c>
      <c r="Q311" s="2310">
        <f>VLOOKUP(P311,Data!$D$2:$E$144,2,FALSE)</f>
        <v>80500000</v>
      </c>
    </row>
    <row r="312" spans="1:25" x14ac:dyDescent="0.2">
      <c r="B312" s="2312" t="s">
        <v>2145</v>
      </c>
      <c r="D312" s="2318"/>
      <c r="E312" s="2318"/>
      <c r="F312" s="2311" t="s">
        <v>1237</v>
      </c>
      <c r="G312" s="2312" t="s">
        <v>2145</v>
      </c>
      <c r="H312" s="2318">
        <v>0</v>
      </c>
      <c r="I312" s="2318">
        <v>-6040</v>
      </c>
      <c r="J312" s="2318">
        <v>-5600</v>
      </c>
      <c r="Q312" s="2310" t="e">
        <f>VLOOKUP(P312,Data!$D$2:$E$144,2,FALSE)</f>
        <v>#N/A</v>
      </c>
    </row>
    <row r="313" spans="1:25" x14ac:dyDescent="0.2">
      <c r="A313" s="2315"/>
      <c r="B313" s="2314"/>
      <c r="C313" s="2315"/>
      <c r="D313" s="2319">
        <f>SUM(D314:D316)</f>
        <v>3381</v>
      </c>
      <c r="E313" s="2319"/>
      <c r="F313" s="2313" t="s">
        <v>643</v>
      </c>
      <c r="G313" s="2314" t="s">
        <v>1550</v>
      </c>
      <c r="H313" s="2319">
        <v>-7543.67</v>
      </c>
      <c r="I313" s="2319">
        <v>-4969.24</v>
      </c>
      <c r="J313" s="2319">
        <v>-5535.61</v>
      </c>
      <c r="K313" s="2315"/>
      <c r="L313" s="2315"/>
      <c r="M313" s="2315"/>
      <c r="N313" s="2315"/>
      <c r="O313" s="2315"/>
      <c r="P313" s="2315"/>
      <c r="Q313" s="2315" t="e">
        <f>VLOOKUP(P313,Data!$D$2:$E$144,2,FALSE)</f>
        <v>#N/A</v>
      </c>
    </row>
    <row r="314" spans="1:25" ht="25.5" x14ac:dyDescent="0.2">
      <c r="A314" s="2322" t="s">
        <v>2372</v>
      </c>
      <c r="B314" s="2324" t="s">
        <v>3121</v>
      </c>
      <c r="C314" s="2322" t="s">
        <v>2685</v>
      </c>
      <c r="D314" s="1090">
        <v>0</v>
      </c>
      <c r="E314" s="1090" t="s">
        <v>2337</v>
      </c>
      <c r="F314" s="2311" t="s">
        <v>643</v>
      </c>
      <c r="G314" s="2312" t="s">
        <v>1550</v>
      </c>
      <c r="H314" s="1090"/>
      <c r="I314" s="1090"/>
      <c r="J314" s="1090"/>
      <c r="O314" s="2310" t="s">
        <v>2379</v>
      </c>
      <c r="P314" s="2310" t="s">
        <v>337</v>
      </c>
      <c r="Q314" s="2310">
        <f>VLOOKUP(P314,Data!$D$2:$E$144,2,FALSE)</f>
        <v>33730000</v>
      </c>
    </row>
    <row r="315" spans="1:25" ht="25.5" x14ac:dyDescent="0.2">
      <c r="A315" s="2322" t="s">
        <v>2835</v>
      </c>
      <c r="B315" s="2324" t="s">
        <v>3122</v>
      </c>
      <c r="C315" s="2322" t="s">
        <v>3119</v>
      </c>
      <c r="D315" s="1090">
        <v>2983</v>
      </c>
      <c r="E315" s="1090" t="s">
        <v>2336</v>
      </c>
      <c r="F315" s="2311" t="s">
        <v>643</v>
      </c>
      <c r="G315" s="2312" t="s">
        <v>1550</v>
      </c>
      <c r="H315" s="1090"/>
      <c r="I315" s="1090"/>
      <c r="J315" s="1090"/>
      <c r="O315" s="2310" t="s">
        <v>287</v>
      </c>
      <c r="P315" s="2310" t="s">
        <v>417</v>
      </c>
      <c r="Q315" s="2310">
        <f>VLOOKUP(P315,Data!$D$2:$E$144,2,FALSE)</f>
        <v>43800000</v>
      </c>
    </row>
    <row r="316" spans="1:25" x14ac:dyDescent="0.2">
      <c r="A316" s="2322" t="s">
        <v>2832</v>
      </c>
      <c r="B316" s="2324" t="s">
        <v>3123</v>
      </c>
      <c r="C316" s="2322" t="s">
        <v>3120</v>
      </c>
      <c r="D316" s="1090">
        <v>398</v>
      </c>
      <c r="E316" s="1090" t="s">
        <v>2336</v>
      </c>
      <c r="F316" s="2311" t="s">
        <v>643</v>
      </c>
      <c r="G316" s="2312" t="s">
        <v>1550</v>
      </c>
      <c r="H316" s="1090"/>
      <c r="I316" s="1090"/>
      <c r="J316" s="1090"/>
      <c r="O316" s="2310" t="s">
        <v>2503</v>
      </c>
      <c r="P316" s="2310" t="s">
        <v>395</v>
      </c>
      <c r="Q316" s="2310">
        <f>VLOOKUP(P316,Data!$D$2:$E$144,2,FALSE)</f>
        <v>35110000</v>
      </c>
    </row>
    <row r="317" spans="1:25" x14ac:dyDescent="0.2">
      <c r="B317" s="2312" t="s">
        <v>1906</v>
      </c>
      <c r="D317" s="2318"/>
      <c r="E317" s="2318"/>
      <c r="F317" s="2311" t="s">
        <v>999</v>
      </c>
      <c r="G317" s="2312" t="s">
        <v>1906</v>
      </c>
      <c r="H317" s="2318">
        <v>-1560</v>
      </c>
      <c r="I317" s="2318">
        <v>-1625</v>
      </c>
      <c r="J317" s="2318">
        <v>-5496.4</v>
      </c>
      <c r="Q317" s="2310" t="e">
        <f>VLOOKUP(P317,Data!$D$2:$E$144,2,FALSE)</f>
        <v>#N/A</v>
      </c>
    </row>
    <row r="318" spans="1:25" s="2315" customFormat="1" ht="25.5" x14ac:dyDescent="0.2">
      <c r="A318" s="2322" t="s">
        <v>2832</v>
      </c>
      <c r="B318" s="2324" t="s">
        <v>1594</v>
      </c>
      <c r="C318" s="2322" t="s">
        <v>3212</v>
      </c>
      <c r="D318" s="1090">
        <v>226</v>
      </c>
      <c r="E318" s="1090" t="s">
        <v>2336</v>
      </c>
      <c r="F318" s="2311" t="s">
        <v>687</v>
      </c>
      <c r="G318" s="2312" t="s">
        <v>1594</v>
      </c>
      <c r="H318" s="2318">
        <v>-25.29</v>
      </c>
      <c r="I318" s="2318">
        <v>-512.54</v>
      </c>
      <c r="J318" s="2318">
        <v>-5450.65</v>
      </c>
      <c r="K318" s="2310"/>
      <c r="L318" s="2310"/>
      <c r="M318" s="2310"/>
      <c r="N318" s="2310"/>
      <c r="O318" s="2310" t="s">
        <v>287</v>
      </c>
      <c r="P318" s="2310" t="s">
        <v>412</v>
      </c>
      <c r="Q318" s="2310">
        <f>VLOOKUP(P318,Data!$D$2:$E$144,2,FALSE)</f>
        <v>34300000</v>
      </c>
      <c r="Y318" s="2317"/>
    </row>
    <row r="319" spans="1:25" x14ac:dyDescent="0.2">
      <c r="A319" s="2322" t="s">
        <v>2835</v>
      </c>
      <c r="B319" s="2324" t="s">
        <v>1851</v>
      </c>
      <c r="C319" s="14" t="s">
        <v>2936</v>
      </c>
      <c r="D319" s="1090">
        <v>5385</v>
      </c>
      <c r="E319" s="1090" t="s">
        <v>2336</v>
      </c>
      <c r="F319" s="2311" t="s">
        <v>944</v>
      </c>
      <c r="G319" s="2312" t="s">
        <v>1851</v>
      </c>
      <c r="H319" s="2318">
        <v>-9122.2999999999993</v>
      </c>
      <c r="I319" s="2318">
        <v>-4935.22</v>
      </c>
      <c r="J319" s="2318">
        <v>-5385.4</v>
      </c>
      <c r="O319" s="2310" t="s">
        <v>2379</v>
      </c>
      <c r="P319" s="2310" t="s">
        <v>344</v>
      </c>
      <c r="Q319" s="2310">
        <f>VLOOKUP(P319,Data!$D$2:$E$144,2,FALSE)</f>
        <v>35113400</v>
      </c>
    </row>
    <row r="320" spans="1:25" x14ac:dyDescent="0.2">
      <c r="A320" s="2310" t="s">
        <v>2485</v>
      </c>
      <c r="B320" s="2312" t="s">
        <v>1685</v>
      </c>
      <c r="C320" s="2310" t="s">
        <v>2487</v>
      </c>
      <c r="D320" s="2318"/>
      <c r="E320" s="2318" t="s">
        <v>2336</v>
      </c>
      <c r="F320" s="2311" t="s">
        <v>778</v>
      </c>
      <c r="G320" s="2312" t="s">
        <v>1685</v>
      </c>
      <c r="H320" s="2318">
        <v>0</v>
      </c>
      <c r="I320" s="2318">
        <v>-1273.8800000000001</v>
      </c>
      <c r="J320" s="2318">
        <v>-5290.36</v>
      </c>
      <c r="O320" s="2310" t="s">
        <v>427</v>
      </c>
      <c r="P320" s="2310" t="s">
        <v>370</v>
      </c>
      <c r="Q320" s="2310">
        <f>VLOOKUP(P320,Data!$D$2:$E$144,2,FALSE)</f>
        <v>30200000</v>
      </c>
    </row>
    <row r="321" spans="1:25" ht="38.25" x14ac:dyDescent="0.2">
      <c r="A321" s="2322" t="s">
        <v>2372</v>
      </c>
      <c r="B321" s="2324" t="s">
        <v>2234</v>
      </c>
      <c r="C321" s="2322" t="s">
        <v>2787</v>
      </c>
      <c r="D321" s="1090">
        <v>5289</v>
      </c>
      <c r="E321" s="1090" t="s">
        <v>2331</v>
      </c>
      <c r="F321" s="2311" t="s">
        <v>1326</v>
      </c>
      <c r="G321" s="2312" t="s">
        <v>2234</v>
      </c>
      <c r="H321" s="2318">
        <v>0</v>
      </c>
      <c r="I321" s="2318">
        <v>0</v>
      </c>
      <c r="J321" s="2318">
        <v>-5289</v>
      </c>
      <c r="O321" s="2310" t="s">
        <v>276</v>
      </c>
      <c r="P321" s="2310" t="s">
        <v>309</v>
      </c>
      <c r="Q321" s="2310">
        <f>VLOOKUP(P321,Data!$D$2:$E$144,2,FALSE)</f>
        <v>80500000</v>
      </c>
    </row>
    <row r="322" spans="1:25" x14ac:dyDescent="0.2">
      <c r="B322" s="2312" t="s">
        <v>1568</v>
      </c>
      <c r="D322" s="2318"/>
      <c r="E322" s="2318"/>
      <c r="F322" s="2311" t="s">
        <v>661</v>
      </c>
      <c r="G322" s="2312" t="s">
        <v>1568</v>
      </c>
      <c r="H322" s="2318">
        <v>-8373</v>
      </c>
      <c r="I322" s="2318">
        <v>-11578</v>
      </c>
      <c r="J322" s="2318">
        <v>-5221</v>
      </c>
      <c r="Q322" s="2310" t="e">
        <f>VLOOKUP(P322,Data!$D$2:$E$144,2,FALSE)</f>
        <v>#N/A</v>
      </c>
    </row>
    <row r="323" spans="1:25" ht="25.5" x14ac:dyDescent="0.2">
      <c r="A323" s="2322" t="s">
        <v>2835</v>
      </c>
      <c r="B323" s="2324" t="s">
        <v>1430</v>
      </c>
      <c r="C323" s="2322" t="s">
        <v>3089</v>
      </c>
      <c r="D323" s="1090">
        <v>6017</v>
      </c>
      <c r="E323" s="1090" t="s">
        <v>2336</v>
      </c>
      <c r="F323" s="2311" t="s">
        <v>523</v>
      </c>
      <c r="G323" s="2312" t="s">
        <v>1430</v>
      </c>
      <c r="H323" s="2318">
        <v>-4653.8999999999996</v>
      </c>
      <c r="I323" s="2318">
        <v>-9327.65</v>
      </c>
      <c r="J323" s="2318">
        <v>-5081.62</v>
      </c>
      <c r="O323" s="2310" t="s">
        <v>2379</v>
      </c>
      <c r="P323" s="2310" t="s">
        <v>343</v>
      </c>
      <c r="Q323" s="2310">
        <f>VLOOKUP(P323,Data!$D$2:$E$144,2,FALSE)</f>
        <v>18100000</v>
      </c>
    </row>
    <row r="324" spans="1:25" s="2315" customFormat="1" x14ac:dyDescent="0.2">
      <c r="A324" s="2310"/>
      <c r="B324" s="2312" t="s">
        <v>2190</v>
      </c>
      <c r="C324" s="2310"/>
      <c r="D324" s="2318"/>
      <c r="E324" s="2318"/>
      <c r="F324" s="2311" t="s">
        <v>1282</v>
      </c>
      <c r="G324" s="2312" t="s">
        <v>2190</v>
      </c>
      <c r="H324" s="2318">
        <v>0</v>
      </c>
      <c r="I324" s="2318">
        <v>0</v>
      </c>
      <c r="J324" s="2318">
        <v>-5070.01</v>
      </c>
      <c r="K324" s="2310"/>
      <c r="L324" s="2310"/>
      <c r="M324" s="2310"/>
      <c r="N324" s="2310"/>
      <c r="O324" s="2310"/>
      <c r="P324" s="2310"/>
      <c r="Q324" s="2310" t="e">
        <f>VLOOKUP(P324,Data!$D$2:$E$144,2,FALSE)</f>
        <v>#N/A</v>
      </c>
      <c r="Y324" s="2317"/>
    </row>
    <row r="325" spans="1:25" x14ac:dyDescent="0.2">
      <c r="A325" s="2315"/>
      <c r="B325" s="2314"/>
      <c r="C325" s="2315"/>
      <c r="D325" s="2319">
        <f>SUM(D326:D327)</f>
        <v>2930</v>
      </c>
      <c r="E325" s="2319"/>
      <c r="F325" s="2313" t="s">
        <v>650</v>
      </c>
      <c r="G325" s="2314" t="s">
        <v>1557</v>
      </c>
      <c r="H325" s="2319">
        <v>-634.67999999999995</v>
      </c>
      <c r="I325" s="2319">
        <v>-987.56</v>
      </c>
      <c r="J325" s="2319">
        <v>-5005.66</v>
      </c>
      <c r="K325" s="2315"/>
      <c r="L325" s="2315"/>
      <c r="M325" s="2315"/>
      <c r="N325" s="2315"/>
      <c r="O325" s="2315"/>
      <c r="P325" s="2315"/>
      <c r="Q325" s="2315" t="e">
        <f>VLOOKUP(P325,Data!$D$2:$E$144,2,FALSE)</f>
        <v>#N/A</v>
      </c>
    </row>
    <row r="326" spans="1:25" ht="25.5" x14ac:dyDescent="0.2">
      <c r="A326" s="2322" t="s">
        <v>2832</v>
      </c>
      <c r="B326" s="2324" t="s">
        <v>3142</v>
      </c>
      <c r="C326" s="2322" t="s">
        <v>3140</v>
      </c>
      <c r="D326" s="1090">
        <v>2833</v>
      </c>
      <c r="E326" s="1090" t="s">
        <v>2336</v>
      </c>
      <c r="F326" s="2311" t="s">
        <v>650</v>
      </c>
      <c r="G326" s="2312" t="s">
        <v>1557</v>
      </c>
      <c r="H326" s="2318"/>
      <c r="I326" s="2318"/>
      <c r="J326" s="2318"/>
      <c r="O326" s="2310" t="s">
        <v>287</v>
      </c>
      <c r="P326" s="2310" t="s">
        <v>417</v>
      </c>
      <c r="Q326" s="2310">
        <f>VLOOKUP(P326,Data!$D$2:$E$144,2,FALSE)</f>
        <v>43800000</v>
      </c>
    </row>
    <row r="327" spans="1:25" ht="25.5" x14ac:dyDescent="0.2">
      <c r="A327" s="2322" t="s">
        <v>2835</v>
      </c>
      <c r="B327" s="2324" t="s">
        <v>3143</v>
      </c>
      <c r="C327" s="2322" t="s">
        <v>3141</v>
      </c>
      <c r="D327" s="1090">
        <v>97</v>
      </c>
      <c r="E327" s="1090" t="s">
        <v>2336</v>
      </c>
      <c r="F327" s="2311" t="s">
        <v>650</v>
      </c>
      <c r="G327" s="2312" t="s">
        <v>1557</v>
      </c>
      <c r="H327" s="2318"/>
      <c r="I327" s="2318"/>
      <c r="J327" s="2318"/>
      <c r="O327" s="2310" t="s">
        <v>287</v>
      </c>
      <c r="P327" s="2310" t="s">
        <v>417</v>
      </c>
      <c r="Q327" s="2310">
        <f>VLOOKUP(P327,Data!$D$2:$E$144,2,FALSE)</f>
        <v>43800000</v>
      </c>
    </row>
    <row r="328" spans="1:25" s="2315" customFormat="1" x14ac:dyDescent="0.2">
      <c r="A328" s="2310"/>
      <c r="B328" s="2312" t="s">
        <v>1666</v>
      </c>
      <c r="C328" s="2310"/>
      <c r="D328" s="2318"/>
      <c r="E328" s="2318"/>
      <c r="F328" s="2311" t="s">
        <v>759</v>
      </c>
      <c r="G328" s="2312" t="s">
        <v>1666</v>
      </c>
      <c r="H328" s="2318">
        <v>-2255.8000000000002</v>
      </c>
      <c r="I328" s="2318">
        <v>0</v>
      </c>
      <c r="J328" s="2318">
        <v>-4973.59</v>
      </c>
      <c r="K328" s="2310"/>
      <c r="L328" s="2310"/>
      <c r="M328" s="2310"/>
      <c r="N328" s="2310"/>
      <c r="O328" s="2310"/>
      <c r="P328" s="2310"/>
      <c r="Q328" s="2310" t="e">
        <f>VLOOKUP(P328,Data!$D$2:$E$144,2,FALSE)</f>
        <v>#N/A</v>
      </c>
      <c r="Y328" s="2317"/>
    </row>
    <row r="329" spans="1:25" x14ac:dyDescent="0.2">
      <c r="B329" s="2312" t="s">
        <v>2188</v>
      </c>
      <c r="D329" s="2318"/>
      <c r="E329" s="2318"/>
      <c r="F329" s="2311" t="s">
        <v>1280</v>
      </c>
      <c r="G329" s="2312" t="s">
        <v>2188</v>
      </c>
      <c r="H329" s="2318">
        <v>0</v>
      </c>
      <c r="I329" s="2318">
        <v>0</v>
      </c>
      <c r="J329" s="2318">
        <v>-4895.5600000000004</v>
      </c>
      <c r="Q329" s="2310" t="e">
        <f>VLOOKUP(P329,Data!$D$2:$E$144,2,FALSE)</f>
        <v>#N/A</v>
      </c>
    </row>
    <row r="330" spans="1:25" x14ac:dyDescent="0.2">
      <c r="A330" s="2315"/>
      <c r="B330" s="2314"/>
      <c r="C330" s="2315"/>
      <c r="D330" s="2319">
        <f>SUM(D331:D332)</f>
        <v>861.74</v>
      </c>
      <c r="E330" s="2319"/>
      <c r="F330" s="2313" t="s">
        <v>1106</v>
      </c>
      <c r="G330" s="2314" t="s">
        <v>2013</v>
      </c>
      <c r="H330" s="2319">
        <v>-1570.29</v>
      </c>
      <c r="I330" s="2319">
        <v>-4001.52</v>
      </c>
      <c r="J330" s="2319">
        <v>-4890.88</v>
      </c>
      <c r="K330" s="2315"/>
      <c r="L330" s="2315"/>
      <c r="M330" s="2315"/>
      <c r="N330" s="2315"/>
      <c r="O330" s="2315"/>
      <c r="P330" s="2315"/>
      <c r="Q330" s="2315" t="e">
        <f>VLOOKUP(P330,Data!$D$2:$E$144,2,FALSE)</f>
        <v>#N/A</v>
      </c>
    </row>
    <row r="331" spans="1:25" x14ac:dyDescent="0.2">
      <c r="A331" s="2310" t="s">
        <v>2346</v>
      </c>
      <c r="B331" s="2312" t="s">
        <v>2536</v>
      </c>
      <c r="C331" s="2310" t="s">
        <v>2365</v>
      </c>
      <c r="D331" s="2318"/>
      <c r="E331" s="2318" t="s">
        <v>2336</v>
      </c>
      <c r="F331" s="2311" t="s">
        <v>1106</v>
      </c>
      <c r="G331" s="2312" t="s">
        <v>2013</v>
      </c>
      <c r="H331" s="1090"/>
      <c r="I331" s="1090"/>
      <c r="J331" s="1090"/>
      <c r="O331" s="2310" t="s">
        <v>277</v>
      </c>
      <c r="P331" s="2310" t="s">
        <v>322</v>
      </c>
      <c r="Q331" s="2310">
        <f>VLOOKUP(P331,Data!$D$2:$E$144,2,FALSE)</f>
        <v>55520000</v>
      </c>
    </row>
    <row r="332" spans="1:25" ht="25.5" x14ac:dyDescent="0.2">
      <c r="A332" s="2322" t="s">
        <v>2524</v>
      </c>
      <c r="B332" s="2324" t="s">
        <v>2537</v>
      </c>
      <c r="C332" s="2322" t="s">
        <v>2535</v>
      </c>
      <c r="D332" s="1090">
        <v>861.74</v>
      </c>
      <c r="E332" s="1090" t="s">
        <v>2336</v>
      </c>
      <c r="F332" s="2311" t="s">
        <v>1106</v>
      </c>
      <c r="G332" s="2312" t="s">
        <v>2013</v>
      </c>
      <c r="H332" s="1090"/>
      <c r="I332" s="1090"/>
      <c r="J332" s="1090"/>
      <c r="O332" s="2310" t="s">
        <v>277</v>
      </c>
      <c r="P332" s="2310" t="s">
        <v>322</v>
      </c>
    </row>
    <row r="333" spans="1:25" x14ac:dyDescent="0.2">
      <c r="B333" s="2312" t="s">
        <v>2183</v>
      </c>
      <c r="D333" s="2318"/>
      <c r="E333" s="2318"/>
      <c r="F333" s="2311" t="s">
        <v>1275</v>
      </c>
      <c r="G333" s="2312" t="s">
        <v>2183</v>
      </c>
      <c r="H333" s="2318">
        <v>0</v>
      </c>
      <c r="I333" s="2318">
        <v>0</v>
      </c>
      <c r="J333" s="2318">
        <v>-4850</v>
      </c>
      <c r="Q333" s="2310" t="e">
        <f>VLOOKUP(P333,Data!$D$2:$E$144,2,FALSE)</f>
        <v>#N/A</v>
      </c>
    </row>
    <row r="334" spans="1:25" x14ac:dyDescent="0.2">
      <c r="A334" s="2322" t="s">
        <v>2443</v>
      </c>
      <c r="B334" s="2324" t="s">
        <v>2249</v>
      </c>
      <c r="C334" s="2322" t="s">
        <v>2618</v>
      </c>
      <c r="D334" s="1090">
        <v>4799.66</v>
      </c>
      <c r="E334" s="1090" t="s">
        <v>2607</v>
      </c>
      <c r="F334" s="2311" t="s">
        <v>1341</v>
      </c>
      <c r="G334" s="2312" t="s">
        <v>2249</v>
      </c>
      <c r="H334" s="2318">
        <v>-3499.97</v>
      </c>
      <c r="I334" s="2318">
        <v>-2999.96</v>
      </c>
      <c r="J334" s="2318">
        <v>-4799.96</v>
      </c>
      <c r="O334" s="2310" t="s">
        <v>276</v>
      </c>
      <c r="P334" s="2310" t="s">
        <v>314</v>
      </c>
      <c r="Q334" s="2310">
        <f>VLOOKUP(P334,Data!$D$2:$E$144,2,FALSE)</f>
        <v>66520000</v>
      </c>
    </row>
    <row r="335" spans="1:25" x14ac:dyDescent="0.2">
      <c r="A335" s="2322" t="s">
        <v>2835</v>
      </c>
      <c r="B335" s="2324" t="s">
        <v>2083</v>
      </c>
      <c r="C335" s="2322" t="s">
        <v>2836</v>
      </c>
      <c r="D335" s="1090">
        <v>0</v>
      </c>
      <c r="E335" s="1090" t="s">
        <v>2337</v>
      </c>
      <c r="F335" s="2311" t="s">
        <v>1175</v>
      </c>
      <c r="G335" s="2312" t="s">
        <v>2083</v>
      </c>
      <c r="H335" s="2318">
        <v>0</v>
      </c>
      <c r="I335" s="2318">
        <v>-1511.58</v>
      </c>
      <c r="J335" s="2318">
        <v>-4798.8900000000003</v>
      </c>
      <c r="O335" s="2310" t="s">
        <v>277</v>
      </c>
      <c r="P335" s="2310" t="s">
        <v>321</v>
      </c>
      <c r="Q335" s="2310">
        <f>VLOOKUP(P335,Data!$D$2:$E$144,2,FALSE)</f>
        <v>39310000</v>
      </c>
    </row>
    <row r="336" spans="1:25" s="2315" customFormat="1" x14ac:dyDescent="0.2">
      <c r="A336" s="2310"/>
      <c r="B336" s="2312" t="s">
        <v>2185</v>
      </c>
      <c r="C336" s="2310"/>
      <c r="D336" s="2318"/>
      <c r="E336" s="2318"/>
      <c r="F336" s="2311" t="s">
        <v>1277</v>
      </c>
      <c r="G336" s="2312" t="s">
        <v>2185</v>
      </c>
      <c r="H336" s="2318">
        <v>0</v>
      </c>
      <c r="I336" s="2318">
        <v>0</v>
      </c>
      <c r="J336" s="2318">
        <v>-4750</v>
      </c>
      <c r="K336" s="2310"/>
      <c r="L336" s="2310"/>
      <c r="M336" s="2310"/>
      <c r="N336" s="2310"/>
      <c r="O336" s="2310"/>
      <c r="P336" s="2310"/>
      <c r="Q336" s="2310" t="e">
        <f>VLOOKUP(P336,Data!$D$2:$E$144,2,FALSE)</f>
        <v>#N/A</v>
      </c>
      <c r="Y336" s="2317"/>
    </row>
    <row r="337" spans="1:25" ht="25.5" x14ac:dyDescent="0.2">
      <c r="A337" s="2322" t="s">
        <v>2524</v>
      </c>
      <c r="B337" s="2324" t="s">
        <v>1830</v>
      </c>
      <c r="C337" s="2322" t="s">
        <v>2557</v>
      </c>
      <c r="D337" s="1090">
        <v>4725</v>
      </c>
      <c r="E337" s="1090" t="s">
        <v>2336</v>
      </c>
      <c r="F337" s="2311" t="s">
        <v>923</v>
      </c>
      <c r="G337" s="2312" t="s">
        <v>1830</v>
      </c>
      <c r="H337" s="2318">
        <v>-4237.5</v>
      </c>
      <c r="I337" s="2318">
        <v>-2312.5</v>
      </c>
      <c r="J337" s="2318">
        <v>-4725</v>
      </c>
      <c r="O337" s="2310" t="s">
        <v>276</v>
      </c>
      <c r="P337" s="2310" t="s">
        <v>307</v>
      </c>
      <c r="Q337" s="2310">
        <f>VLOOKUP(P337,Data!$D$2:$E$144,2,FALSE)</f>
        <v>79410000</v>
      </c>
    </row>
    <row r="338" spans="1:25" x14ac:dyDescent="0.2">
      <c r="A338" s="2310" t="s">
        <v>2345</v>
      </c>
      <c r="B338" s="2312" t="s">
        <v>1571</v>
      </c>
      <c r="C338" s="14" t="s">
        <v>2436</v>
      </c>
      <c r="D338" s="1090">
        <v>5768</v>
      </c>
      <c r="E338" s="1090" t="s">
        <v>2331</v>
      </c>
      <c r="F338" s="2311" t="s">
        <v>664</v>
      </c>
      <c r="G338" s="2312" t="s">
        <v>1571</v>
      </c>
      <c r="H338" s="2318">
        <v>-11490</v>
      </c>
      <c r="I338" s="2318">
        <v>-11268</v>
      </c>
      <c r="J338" s="2318">
        <v>-4700.3</v>
      </c>
      <c r="O338" s="2310" t="s">
        <v>427</v>
      </c>
      <c r="P338" s="2310" t="s">
        <v>383</v>
      </c>
      <c r="Q338" s="2310">
        <f>VLOOKUP(P338,Data!$D$2:$E$144,2,FALSE)</f>
        <v>48700000</v>
      </c>
    </row>
    <row r="339" spans="1:25" x14ac:dyDescent="0.2">
      <c r="B339" s="2312" t="s">
        <v>452</v>
      </c>
      <c r="D339" s="2318"/>
      <c r="E339" s="2318"/>
      <c r="F339" s="2311" t="s">
        <v>429</v>
      </c>
      <c r="G339" s="2312" t="s">
        <v>452</v>
      </c>
      <c r="H339" s="2318">
        <v>-9735.6</v>
      </c>
      <c r="I339" s="2318">
        <v>-7491</v>
      </c>
      <c r="J339" s="2318">
        <v>-4688</v>
      </c>
      <c r="Q339" s="2310" t="e">
        <f>VLOOKUP(P339,Data!$D$2:$E$144,2,FALSE)</f>
        <v>#N/A</v>
      </c>
    </row>
    <row r="340" spans="1:25" s="2315" customFormat="1" ht="25.5" x14ac:dyDescent="0.2">
      <c r="A340" s="2322" t="s">
        <v>2835</v>
      </c>
      <c r="B340" s="2324" t="s">
        <v>2073</v>
      </c>
      <c r="C340" s="2322" t="s">
        <v>3136</v>
      </c>
      <c r="D340" s="1090">
        <v>1047</v>
      </c>
      <c r="E340" s="1090" t="s">
        <v>2336</v>
      </c>
      <c r="F340" s="2311" t="s">
        <v>1165</v>
      </c>
      <c r="G340" s="2312" t="s">
        <v>2073</v>
      </c>
      <c r="H340" s="2318">
        <v>0</v>
      </c>
      <c r="I340" s="2318">
        <v>-4456.21</v>
      </c>
      <c r="J340" s="2318">
        <v>-4667.7700000000004</v>
      </c>
      <c r="K340" s="2310"/>
      <c r="L340" s="2310"/>
      <c r="M340" s="2310"/>
      <c r="N340" s="2310"/>
      <c r="O340" s="2310" t="s">
        <v>2588</v>
      </c>
      <c r="P340" s="2310" t="s">
        <v>360</v>
      </c>
      <c r="Q340" s="2310">
        <f>VLOOKUP(P340,Data!$D$2:$E$144,2,FALSE)</f>
        <v>32320000</v>
      </c>
      <c r="Y340" s="2317"/>
    </row>
    <row r="341" spans="1:25" ht="25.5" x14ac:dyDescent="0.2">
      <c r="A341" s="2310" t="s">
        <v>2351</v>
      </c>
      <c r="B341" s="2312" t="s">
        <v>1596</v>
      </c>
      <c r="C341" s="2310" t="s">
        <v>2356</v>
      </c>
      <c r="D341" s="2318"/>
      <c r="E341" s="2318" t="s">
        <v>2336</v>
      </c>
      <c r="F341" s="2311" t="s">
        <v>689</v>
      </c>
      <c r="G341" s="2312" t="s">
        <v>1596</v>
      </c>
      <c r="H341" s="2318">
        <v>-1275</v>
      </c>
      <c r="I341" s="2318">
        <v>-10620</v>
      </c>
      <c r="J341" s="2318">
        <v>-4580.3500000000004</v>
      </c>
      <c r="O341" s="2310" t="s">
        <v>2378</v>
      </c>
      <c r="P341" s="2310" t="s">
        <v>362</v>
      </c>
      <c r="Q341" s="2310">
        <f>VLOOKUP(P341,Data!$D$2:$E$144,2,FALSE)</f>
        <v>85147000</v>
      </c>
    </row>
    <row r="342" spans="1:25" ht="25.5" x14ac:dyDescent="0.2">
      <c r="A342" s="2322" t="s">
        <v>2835</v>
      </c>
      <c r="B342" s="2324" t="s">
        <v>1620</v>
      </c>
      <c r="C342" s="2322" t="s">
        <v>3095</v>
      </c>
      <c r="D342" s="1090">
        <v>2418</v>
      </c>
      <c r="E342" s="1090" t="s">
        <v>2336</v>
      </c>
      <c r="F342" s="2311" t="s">
        <v>713</v>
      </c>
      <c r="G342" s="2312" t="s">
        <v>1620</v>
      </c>
      <c r="H342" s="2318">
        <v>-1959.93</v>
      </c>
      <c r="I342" s="2318">
        <v>0</v>
      </c>
      <c r="J342" s="2318">
        <v>-4557.82</v>
      </c>
      <c r="O342" s="2310" t="s">
        <v>287</v>
      </c>
      <c r="P342" s="2310" t="s">
        <v>413</v>
      </c>
      <c r="Q342" s="2310">
        <f>VLOOKUP(P342,Data!$D$2:$E$144,2,FALSE)</f>
        <v>50110000</v>
      </c>
    </row>
    <row r="343" spans="1:25" x14ac:dyDescent="0.2">
      <c r="A343" s="2322" t="s">
        <v>2372</v>
      </c>
      <c r="B343" s="2324" t="s">
        <v>1441</v>
      </c>
      <c r="C343" s="2322" t="s">
        <v>2657</v>
      </c>
      <c r="D343" s="1090">
        <v>4550</v>
      </c>
      <c r="E343" s="1090" t="s">
        <v>2336</v>
      </c>
      <c r="F343" s="2311" t="s">
        <v>534</v>
      </c>
      <c r="G343" s="2312" t="s">
        <v>1441</v>
      </c>
      <c r="H343" s="2318">
        <v>-16425</v>
      </c>
      <c r="I343" s="2318">
        <v>-8475</v>
      </c>
      <c r="J343" s="2318">
        <v>-4550</v>
      </c>
      <c r="O343" s="2310" t="s">
        <v>276</v>
      </c>
      <c r="P343" s="2310" t="s">
        <v>309</v>
      </c>
      <c r="Q343" s="2310">
        <f>VLOOKUP(P343,Data!$D$2:$E$144,2,FALSE)</f>
        <v>80500000</v>
      </c>
    </row>
    <row r="344" spans="1:25" s="2315" customFormat="1" x14ac:dyDescent="0.2">
      <c r="B344" s="2314"/>
      <c r="D344" s="2319">
        <f>SUM(D345:D346)</f>
        <v>4370</v>
      </c>
      <c r="E344" s="2319"/>
      <c r="F344" s="2313" t="s">
        <v>441</v>
      </c>
      <c r="G344" s="2314" t="s">
        <v>464</v>
      </c>
      <c r="H344" s="2319">
        <v>-2361.52</v>
      </c>
      <c r="I344" s="2319">
        <v>-12118.4</v>
      </c>
      <c r="J344" s="2319">
        <v>-4362.26</v>
      </c>
      <c r="Q344" s="2315" t="e">
        <f>VLOOKUP(P344,Data!$D$2:$E$144,2,FALSE)</f>
        <v>#N/A</v>
      </c>
      <c r="Y344" s="2317"/>
    </row>
    <row r="345" spans="1:25" ht="25.5" x14ac:dyDescent="0.2">
      <c r="A345" s="2322" t="s">
        <v>2832</v>
      </c>
      <c r="B345" s="2324" t="s">
        <v>2890</v>
      </c>
      <c r="C345" s="2322" t="s">
        <v>2888</v>
      </c>
      <c r="D345" s="1090">
        <v>4323</v>
      </c>
      <c r="E345" s="1090" t="s">
        <v>2336</v>
      </c>
      <c r="F345" s="2311" t="s">
        <v>441</v>
      </c>
      <c r="G345" s="2312" t="s">
        <v>464</v>
      </c>
      <c r="H345" s="1090"/>
      <c r="I345" s="1090"/>
      <c r="J345" s="1090"/>
      <c r="O345" s="2310" t="s">
        <v>2757</v>
      </c>
      <c r="P345" s="2310" t="s">
        <v>329</v>
      </c>
      <c r="Q345" s="2310">
        <f>VLOOKUP(P345,Data!$D$2:$E$144,2,FALSE)</f>
        <v>90910000</v>
      </c>
    </row>
    <row r="346" spans="1:25" ht="25.5" x14ac:dyDescent="0.2">
      <c r="A346" s="2322" t="s">
        <v>2835</v>
      </c>
      <c r="B346" s="2324" t="s">
        <v>2891</v>
      </c>
      <c r="C346" s="2322" t="s">
        <v>2889</v>
      </c>
      <c r="D346" s="1090">
        <v>47</v>
      </c>
      <c r="E346" s="1090" t="s">
        <v>2336</v>
      </c>
      <c r="F346" s="2311" t="s">
        <v>441</v>
      </c>
      <c r="G346" s="2312" t="s">
        <v>464</v>
      </c>
      <c r="H346" s="1090"/>
      <c r="I346" s="1090"/>
      <c r="J346" s="1090"/>
      <c r="O346" s="2310" t="s">
        <v>2757</v>
      </c>
      <c r="P346" s="2310" t="s">
        <v>328</v>
      </c>
      <c r="Q346" s="2310">
        <f>VLOOKUP(P346,Data!$D$2:$E$144,2,FALSE)</f>
        <v>39830000</v>
      </c>
    </row>
    <row r="347" spans="1:25" x14ac:dyDescent="0.2">
      <c r="A347" s="2315"/>
      <c r="B347" s="2314"/>
      <c r="C347" s="2315"/>
      <c r="D347" s="2319">
        <f>SUM(D348:D350)</f>
        <v>3959.13</v>
      </c>
      <c r="E347" s="2319"/>
      <c r="F347" s="2313" t="s">
        <v>588</v>
      </c>
      <c r="G347" s="2314" t="s">
        <v>1495</v>
      </c>
      <c r="H347" s="2319">
        <v>-1195.56</v>
      </c>
      <c r="I347" s="2319">
        <v>-5845.37</v>
      </c>
      <c r="J347" s="2319">
        <v>-4342.63</v>
      </c>
      <c r="K347" s="2315"/>
      <c r="L347" s="2315"/>
      <c r="M347" s="2315"/>
      <c r="N347" s="2315"/>
      <c r="O347" s="2315"/>
      <c r="P347" s="2315"/>
      <c r="Q347" s="2315" t="e">
        <f>VLOOKUP(P347,Data!$D$2:$E$144,2,FALSE)</f>
        <v>#N/A</v>
      </c>
    </row>
    <row r="348" spans="1:25" ht="25.5" x14ac:dyDescent="0.2">
      <c r="A348" s="2322" t="s">
        <v>2524</v>
      </c>
      <c r="B348" s="2324" t="s">
        <v>2667</v>
      </c>
      <c r="C348" s="2322" t="s">
        <v>2547</v>
      </c>
      <c r="D348" s="1090">
        <v>0</v>
      </c>
      <c r="E348" s="1090" t="s">
        <v>2336</v>
      </c>
      <c r="F348" s="2311" t="s">
        <v>588</v>
      </c>
      <c r="G348" s="2312" t="s">
        <v>1495</v>
      </c>
      <c r="H348" s="1090"/>
      <c r="I348" s="1090"/>
      <c r="J348" s="1090"/>
      <c r="O348" s="2310" t="s">
        <v>287</v>
      </c>
      <c r="P348" s="2310" t="s">
        <v>417</v>
      </c>
      <c r="Q348" s="2310">
        <f>VLOOKUP(P348,Data!$D$2:$E$144,2,FALSE)</f>
        <v>43800000</v>
      </c>
    </row>
    <row r="349" spans="1:25" s="2315" customFormat="1" ht="25.5" x14ac:dyDescent="0.2">
      <c r="A349" s="2322" t="s">
        <v>2372</v>
      </c>
      <c r="B349" s="2324" t="s">
        <v>2668</v>
      </c>
      <c r="C349" s="2322" t="s">
        <v>2666</v>
      </c>
      <c r="D349" s="1090">
        <v>174.13</v>
      </c>
      <c r="E349" s="1090" t="s">
        <v>2336</v>
      </c>
      <c r="F349" s="2311" t="s">
        <v>588</v>
      </c>
      <c r="G349" s="2312" t="s">
        <v>1495</v>
      </c>
      <c r="H349" s="1090"/>
      <c r="I349" s="1090"/>
      <c r="J349" s="1090"/>
      <c r="K349" s="2310"/>
      <c r="L349" s="2310"/>
      <c r="M349" s="2310"/>
      <c r="N349" s="2310"/>
      <c r="O349" s="2310" t="s">
        <v>287</v>
      </c>
      <c r="P349" s="2310" t="s">
        <v>417</v>
      </c>
      <c r="Q349" s="2310">
        <f>VLOOKUP(P349,Data!$D$2:$E$144,2,FALSE)</f>
        <v>43800000</v>
      </c>
      <c r="Y349" s="2317"/>
    </row>
    <row r="350" spans="1:25" ht="25.5" x14ac:dyDescent="0.2">
      <c r="A350" s="2322" t="s">
        <v>2854</v>
      </c>
      <c r="B350" s="2265" t="s">
        <v>3242</v>
      </c>
      <c r="C350" s="2322" t="s">
        <v>3066</v>
      </c>
      <c r="D350" s="1090">
        <v>3785</v>
      </c>
      <c r="E350" s="1090" t="s">
        <v>2336</v>
      </c>
      <c r="F350" s="2311" t="s">
        <v>588</v>
      </c>
      <c r="G350" s="2312" t="s">
        <v>1495</v>
      </c>
      <c r="H350" s="1090"/>
      <c r="I350" s="1090"/>
      <c r="J350" s="1090"/>
      <c r="O350" s="2310" t="s">
        <v>287</v>
      </c>
      <c r="P350" s="2310" t="s">
        <v>417</v>
      </c>
      <c r="Q350" s="2310">
        <f>VLOOKUP(P350,Data!$D$2:$E$144,2,FALSE)</f>
        <v>43800000</v>
      </c>
    </row>
    <row r="351" spans="1:25" ht="25.5" x14ac:dyDescent="0.2">
      <c r="A351" s="2322" t="s">
        <v>2372</v>
      </c>
      <c r="B351" s="2324" t="s">
        <v>1905</v>
      </c>
      <c r="C351" s="2322" t="s">
        <v>2735</v>
      </c>
      <c r="D351" s="1090">
        <v>0</v>
      </c>
      <c r="E351" s="1090" t="s">
        <v>2331</v>
      </c>
      <c r="F351" s="2311" t="s">
        <v>998</v>
      </c>
      <c r="G351" s="2312" t="s">
        <v>1905</v>
      </c>
      <c r="H351" s="2318">
        <v>-9980.98</v>
      </c>
      <c r="I351" s="2318">
        <v>-2052</v>
      </c>
      <c r="J351" s="2318">
        <v>-4340</v>
      </c>
      <c r="O351" s="2310" t="s">
        <v>276</v>
      </c>
      <c r="P351" s="2310" t="s">
        <v>309</v>
      </c>
      <c r="Q351" s="2310">
        <f>VLOOKUP(P351,Data!$D$2:$E$144,2,FALSE)</f>
        <v>80500000</v>
      </c>
    </row>
    <row r="352" spans="1:25" x14ac:dyDescent="0.2">
      <c r="A352" s="2322" t="s">
        <v>2372</v>
      </c>
      <c r="B352" s="2324" t="s">
        <v>2289</v>
      </c>
      <c r="C352" s="2322" t="s">
        <v>2805</v>
      </c>
      <c r="D352" s="1090">
        <v>4320</v>
      </c>
      <c r="E352" s="1090" t="s">
        <v>2336</v>
      </c>
      <c r="F352" s="2311" t="s">
        <v>1375</v>
      </c>
      <c r="G352" s="2312" t="s">
        <v>2289</v>
      </c>
      <c r="H352" s="2318">
        <v>-4427.34</v>
      </c>
      <c r="I352" s="2318">
        <v>-1551.33</v>
      </c>
      <c r="J352" s="2318">
        <v>-4320</v>
      </c>
      <c r="O352" s="2310" t="s">
        <v>276</v>
      </c>
      <c r="P352" s="2310" t="s">
        <v>309</v>
      </c>
      <c r="Q352" s="2310">
        <f>VLOOKUP(P352,Data!$D$2:$E$144,2,FALSE)</f>
        <v>80500000</v>
      </c>
    </row>
    <row r="353" spans="1:25" ht="25.5" x14ac:dyDescent="0.2">
      <c r="A353" s="2322" t="s">
        <v>2832</v>
      </c>
      <c r="B353" s="2324" t="s">
        <v>1720</v>
      </c>
      <c r="C353" s="2322" t="s">
        <v>2865</v>
      </c>
      <c r="D353" s="1090">
        <v>4778</v>
      </c>
      <c r="E353" s="1090" t="s">
        <v>2336</v>
      </c>
      <c r="F353" s="2311" t="s">
        <v>813</v>
      </c>
      <c r="G353" s="2312" t="s">
        <v>1720</v>
      </c>
      <c r="H353" s="2318">
        <v>-3479.56</v>
      </c>
      <c r="I353" s="2318">
        <v>-1796.13</v>
      </c>
      <c r="J353" s="2318">
        <v>-4289.08</v>
      </c>
      <c r="O353" s="2310" t="s">
        <v>287</v>
      </c>
      <c r="P353" s="2310" t="s">
        <v>412</v>
      </c>
      <c r="Q353" s="2310">
        <f>VLOOKUP(P353,Data!$D$2:$E$144,2,FALSE)</f>
        <v>34300000</v>
      </c>
    </row>
    <row r="354" spans="1:25" s="2315" customFormat="1" x14ac:dyDescent="0.2">
      <c r="A354" s="2310"/>
      <c r="B354" s="2312" t="s">
        <v>2216</v>
      </c>
      <c r="C354" s="2310"/>
      <c r="D354" s="2318"/>
      <c r="E354" s="2318"/>
      <c r="F354" s="2311" t="s">
        <v>1308</v>
      </c>
      <c r="G354" s="2312" t="s">
        <v>2216</v>
      </c>
      <c r="H354" s="2318">
        <v>0</v>
      </c>
      <c r="I354" s="2318">
        <v>0</v>
      </c>
      <c r="J354" s="2318">
        <v>-4273.97</v>
      </c>
      <c r="K354" s="2310"/>
      <c r="L354" s="2310"/>
      <c r="M354" s="2310"/>
      <c r="N354" s="2310"/>
      <c r="O354" s="2310"/>
      <c r="P354" s="2310"/>
      <c r="Q354" s="2310" t="e">
        <f>VLOOKUP(P354,Data!$D$2:$E$144,2,FALSE)</f>
        <v>#N/A</v>
      </c>
      <c r="Y354" s="2317"/>
    </row>
    <row r="355" spans="1:25" ht="25.5" x14ac:dyDescent="0.2">
      <c r="A355" s="2322" t="s">
        <v>2524</v>
      </c>
      <c r="B355" s="2324" t="s">
        <v>2239</v>
      </c>
      <c r="C355" s="2322" t="s">
        <v>2561</v>
      </c>
      <c r="D355" s="1090">
        <v>4272</v>
      </c>
      <c r="E355" s="1090" t="s">
        <v>2337</v>
      </c>
      <c r="F355" s="2311" t="s">
        <v>1331</v>
      </c>
      <c r="G355" s="2312" t="s">
        <v>2239</v>
      </c>
      <c r="H355" s="2318">
        <v>0</v>
      </c>
      <c r="I355" s="2318">
        <v>0</v>
      </c>
      <c r="J355" s="2318">
        <v>-4272</v>
      </c>
      <c r="O355" s="2310" t="s">
        <v>276</v>
      </c>
      <c r="P355" s="2310" t="s">
        <v>309</v>
      </c>
      <c r="Q355" s="2310">
        <f>VLOOKUP(P355,Data!$D$2:$E$144,2,FALSE)</f>
        <v>80500000</v>
      </c>
    </row>
    <row r="356" spans="1:25" ht="25.5" x14ac:dyDescent="0.2">
      <c r="A356" s="2310" t="s">
        <v>2346</v>
      </c>
      <c r="B356" s="2312" t="s">
        <v>1854</v>
      </c>
      <c r="C356" s="2310" t="s">
        <v>2373</v>
      </c>
      <c r="D356" s="2318">
        <v>90</v>
      </c>
      <c r="E356" s="2318" t="s">
        <v>2336</v>
      </c>
      <c r="F356" s="2311" t="s">
        <v>947</v>
      </c>
      <c r="G356" s="2312" t="s">
        <v>1854</v>
      </c>
      <c r="H356" s="2318">
        <v>-2430</v>
      </c>
      <c r="I356" s="2318">
        <v>-2070</v>
      </c>
      <c r="J356" s="2318">
        <v>-4230</v>
      </c>
      <c r="O356" s="2310" t="s">
        <v>2378</v>
      </c>
      <c r="P356" s="2310" t="s">
        <v>363</v>
      </c>
      <c r="Q356" s="2310">
        <f>VLOOKUP(P356,Data!$D$2:$E$144,2,FALSE)</f>
        <v>85312320</v>
      </c>
    </row>
    <row r="357" spans="1:25" x14ac:dyDescent="0.2">
      <c r="A357" s="2322" t="s">
        <v>2372</v>
      </c>
      <c r="B357" s="2324" t="s">
        <v>1639</v>
      </c>
      <c r="C357" s="2322" t="s">
        <v>2702</v>
      </c>
      <c r="D357" s="1090">
        <v>4200</v>
      </c>
      <c r="E357" s="1090" t="s">
        <v>2336</v>
      </c>
      <c r="F357" s="2311" t="s">
        <v>732</v>
      </c>
      <c r="G357" s="2312" t="s">
        <v>1639</v>
      </c>
      <c r="H357" s="2318">
        <v>-990</v>
      </c>
      <c r="I357" s="2318">
        <v>-1020</v>
      </c>
      <c r="J357" s="2318">
        <v>-4200</v>
      </c>
      <c r="O357" s="2310" t="s">
        <v>276</v>
      </c>
      <c r="P357" s="2310" t="s">
        <v>309</v>
      </c>
      <c r="Q357" s="2310">
        <f>VLOOKUP(P357,Data!$D$2:$E$144,2,FALSE)</f>
        <v>80500000</v>
      </c>
    </row>
    <row r="358" spans="1:25" x14ac:dyDescent="0.2">
      <c r="A358" s="2315"/>
      <c r="B358" s="2314"/>
      <c r="C358" s="2315"/>
      <c r="D358" s="2319">
        <f>SUM(D359:D360)</f>
        <v>4036</v>
      </c>
      <c r="E358" s="2319"/>
      <c r="F358" s="2313" t="s">
        <v>751</v>
      </c>
      <c r="G358" s="2314" t="s">
        <v>1658</v>
      </c>
      <c r="H358" s="2319">
        <v>-2267.6999999999998</v>
      </c>
      <c r="I358" s="2319">
        <v>-1930</v>
      </c>
      <c r="J358" s="2319">
        <v>-4150.05</v>
      </c>
      <c r="K358" s="2315"/>
      <c r="L358" s="2315"/>
      <c r="M358" s="2315"/>
      <c r="N358" s="2315"/>
      <c r="O358" s="2315"/>
      <c r="P358" s="2315"/>
      <c r="Q358" s="2315" t="e">
        <f>VLOOKUP(P358,Data!$D$2:$E$144,2,FALSE)</f>
        <v>#N/A</v>
      </c>
    </row>
    <row r="359" spans="1:25" ht="25.5" x14ac:dyDescent="0.2">
      <c r="A359" s="2322" t="s">
        <v>2372</v>
      </c>
      <c r="B359" s="2324" t="s">
        <v>3246</v>
      </c>
      <c r="C359" s="2322" t="s">
        <v>2707</v>
      </c>
      <c r="D359" s="1090">
        <v>0</v>
      </c>
      <c r="E359" s="1090" t="s">
        <v>2337</v>
      </c>
      <c r="F359" s="2311" t="s">
        <v>751</v>
      </c>
      <c r="G359" s="2312" t="s">
        <v>1658</v>
      </c>
      <c r="H359" s="1090"/>
      <c r="I359" s="1090"/>
      <c r="J359" s="1090"/>
      <c r="O359" s="2310" t="s">
        <v>2378</v>
      </c>
      <c r="P359" s="2310" t="s">
        <v>365</v>
      </c>
      <c r="Q359" s="2310">
        <f>VLOOKUP(P359,Data!$D$2:$E$144,2,FALSE)</f>
        <v>33140000</v>
      </c>
    </row>
    <row r="360" spans="1:25" ht="25.5" x14ac:dyDescent="0.2">
      <c r="A360" s="1095" t="s">
        <v>2835</v>
      </c>
      <c r="B360" s="1096" t="s">
        <v>3247</v>
      </c>
      <c r="C360" s="1095" t="s">
        <v>2905</v>
      </c>
      <c r="D360" s="424">
        <v>4036</v>
      </c>
      <c r="E360" s="424" t="s">
        <v>2337</v>
      </c>
      <c r="F360" s="2311" t="s">
        <v>751</v>
      </c>
      <c r="G360" s="2312" t="s">
        <v>1658</v>
      </c>
      <c r="H360" s="1090"/>
      <c r="I360" s="1090"/>
      <c r="J360" s="1090"/>
      <c r="O360" s="2310" t="s">
        <v>2378</v>
      </c>
      <c r="P360" s="2310" t="s">
        <v>365</v>
      </c>
      <c r="Q360" s="2310">
        <f>VLOOKUP(P360,Data!$D$2:$E$144,2,FALSE)</f>
        <v>33140000</v>
      </c>
    </row>
    <row r="361" spans="1:25" x14ac:dyDescent="0.2">
      <c r="B361" s="2312" t="s">
        <v>2294</v>
      </c>
      <c r="D361" s="2318"/>
      <c r="E361" s="2318"/>
      <c r="F361" s="2311" t="s">
        <v>1379</v>
      </c>
      <c r="G361" s="2312" t="s">
        <v>2294</v>
      </c>
      <c r="H361" s="2318">
        <v>0</v>
      </c>
      <c r="I361" s="2318">
        <v>0</v>
      </c>
      <c r="J361" s="2318">
        <v>-4087.5</v>
      </c>
      <c r="Q361" s="2310" t="e">
        <f>VLOOKUP(P361,Data!$D$2:$E$144,2,FALSE)</f>
        <v>#N/A</v>
      </c>
    </row>
    <row r="362" spans="1:25" x14ac:dyDescent="0.2">
      <c r="B362" s="2312" t="s">
        <v>1635</v>
      </c>
      <c r="D362" s="2318"/>
      <c r="E362" s="2318"/>
      <c r="F362" s="2311" t="s">
        <v>728</v>
      </c>
      <c r="G362" s="2312" t="s">
        <v>1635</v>
      </c>
      <c r="H362" s="2318">
        <v>-3092.2</v>
      </c>
      <c r="I362" s="2318">
        <v>-4607.9799999999996</v>
      </c>
      <c r="J362" s="2318">
        <v>-4045.25</v>
      </c>
      <c r="Q362" s="2310" t="e">
        <f>VLOOKUP(P362,Data!$D$2:$E$144,2,FALSE)</f>
        <v>#N/A</v>
      </c>
    </row>
    <row r="363" spans="1:25" ht="15" x14ac:dyDescent="0.25">
      <c r="A363" s="2322" t="s">
        <v>2832</v>
      </c>
      <c r="B363" s="2324" t="s">
        <v>1723</v>
      </c>
      <c r="C363" s="278"/>
      <c r="D363" s="1090">
        <v>0</v>
      </c>
      <c r="E363" s="1090" t="s">
        <v>2331</v>
      </c>
      <c r="F363" s="2311" t="s">
        <v>816</v>
      </c>
      <c r="G363" s="2312" t="s">
        <v>1723</v>
      </c>
      <c r="H363" s="2318">
        <v>0</v>
      </c>
      <c r="I363" s="2318">
        <v>0</v>
      </c>
      <c r="J363" s="2318">
        <v>-3985.11</v>
      </c>
      <c r="Q363" s="2310" t="e">
        <f>VLOOKUP(P363,Data!$D$2:$E$144,2,FALSE)</f>
        <v>#N/A</v>
      </c>
    </row>
    <row r="364" spans="1:25" x14ac:dyDescent="0.2">
      <c r="A364" s="2315"/>
      <c r="B364" s="2314"/>
      <c r="C364" s="2315"/>
      <c r="D364" s="2319">
        <f>SUM(D365:D367)</f>
        <v>4109.03</v>
      </c>
      <c r="E364" s="2319"/>
      <c r="F364" s="2313" t="s">
        <v>660</v>
      </c>
      <c r="G364" s="2314" t="s">
        <v>1567</v>
      </c>
      <c r="H364" s="2319">
        <v>-574.71</v>
      </c>
      <c r="I364" s="2319">
        <v>-3204.25</v>
      </c>
      <c r="J364" s="2319">
        <v>-3952.3</v>
      </c>
      <c r="K364" s="2315"/>
      <c r="L364" s="2315"/>
      <c r="M364" s="2315"/>
      <c r="N364" s="2315"/>
      <c r="O364" s="2315"/>
      <c r="P364" s="2315"/>
      <c r="Q364" s="2315" t="e">
        <f>VLOOKUP(P364,Data!$D$2:$E$144,2,FALSE)</f>
        <v>#N/A</v>
      </c>
    </row>
    <row r="365" spans="1:25" ht="25.5" x14ac:dyDescent="0.2">
      <c r="A365" s="2322" t="s">
        <v>2524</v>
      </c>
      <c r="B365" s="2324" t="s">
        <v>3162</v>
      </c>
      <c r="C365" s="2322" t="s">
        <v>2558</v>
      </c>
      <c r="D365" s="1090">
        <v>1049.03</v>
      </c>
      <c r="E365" s="1090" t="s">
        <v>2336</v>
      </c>
      <c r="F365" s="2311" t="s">
        <v>660</v>
      </c>
      <c r="G365" s="2312" t="s">
        <v>1567</v>
      </c>
      <c r="H365" s="1090"/>
      <c r="I365" s="1090"/>
      <c r="J365" s="1090"/>
      <c r="O365" s="2310" t="s">
        <v>287</v>
      </c>
      <c r="P365" s="2310" t="s">
        <v>417</v>
      </c>
      <c r="Q365" s="2310">
        <f>VLOOKUP(P365,Data!$D$2:$E$144,2,FALSE)</f>
        <v>43800000</v>
      </c>
    </row>
    <row r="366" spans="1:25" ht="25.5" x14ac:dyDescent="0.2">
      <c r="A366" s="2322" t="s">
        <v>2835</v>
      </c>
      <c r="B366" s="2324" t="s">
        <v>3163</v>
      </c>
      <c r="C366" s="280" t="s">
        <v>3160</v>
      </c>
      <c r="D366" s="1090">
        <v>2943</v>
      </c>
      <c r="E366" s="1090" t="s">
        <v>2336</v>
      </c>
      <c r="F366" s="2311" t="s">
        <v>660</v>
      </c>
      <c r="G366" s="2312" t="s">
        <v>1567</v>
      </c>
      <c r="H366" s="1090"/>
      <c r="I366" s="1090"/>
      <c r="J366" s="1090"/>
      <c r="O366" s="2310" t="s">
        <v>287</v>
      </c>
      <c r="P366" s="2310" t="s">
        <v>417</v>
      </c>
      <c r="Q366" s="2310">
        <f>VLOOKUP(P366,Data!$D$2:$E$144,2,FALSE)</f>
        <v>43800000</v>
      </c>
    </row>
    <row r="367" spans="1:25" s="2315" customFormat="1" ht="25.5" x14ac:dyDescent="0.2">
      <c r="A367" s="2322" t="s">
        <v>2832</v>
      </c>
      <c r="B367" s="2324" t="s">
        <v>3164</v>
      </c>
      <c r="C367" s="2322" t="s">
        <v>3161</v>
      </c>
      <c r="D367" s="1090">
        <v>117</v>
      </c>
      <c r="E367" s="1090" t="s">
        <v>2336</v>
      </c>
      <c r="F367" s="2311" t="s">
        <v>660</v>
      </c>
      <c r="G367" s="2312" t="s">
        <v>1567</v>
      </c>
      <c r="H367" s="1090"/>
      <c r="I367" s="1090"/>
      <c r="J367" s="1090"/>
      <c r="K367" s="2310"/>
      <c r="L367" s="2310"/>
      <c r="M367" s="2310"/>
      <c r="N367" s="2310"/>
      <c r="O367" s="2310" t="s">
        <v>287</v>
      </c>
      <c r="P367" s="2310" t="s">
        <v>417</v>
      </c>
      <c r="Q367" s="2310">
        <f>VLOOKUP(P367,Data!$D$2:$E$144,2,FALSE)</f>
        <v>43800000</v>
      </c>
      <c r="Y367" s="2317"/>
    </row>
    <row r="368" spans="1:25" x14ac:dyDescent="0.2">
      <c r="A368" s="2310" t="s">
        <v>2346</v>
      </c>
      <c r="B368" s="2312" t="s">
        <v>2156</v>
      </c>
      <c r="C368" s="2310" t="s">
        <v>2371</v>
      </c>
      <c r="D368" s="2318">
        <v>0</v>
      </c>
      <c r="E368" s="2318"/>
      <c r="F368" s="2311" t="s">
        <v>1248</v>
      </c>
      <c r="G368" s="2312" t="s">
        <v>2156</v>
      </c>
      <c r="H368" s="2318">
        <v>0</v>
      </c>
      <c r="I368" s="2318">
        <v>-6270</v>
      </c>
      <c r="J368" s="2318">
        <v>-3912.98</v>
      </c>
      <c r="O368" s="2310" t="s">
        <v>276</v>
      </c>
      <c r="P368" s="2310" t="s">
        <v>318</v>
      </c>
      <c r="Q368" s="2310">
        <f>VLOOKUP(P368,Data!$D$2:$E$144,2,FALSE)</f>
        <v>79600000</v>
      </c>
    </row>
    <row r="369" spans="1:25" x14ac:dyDescent="0.2">
      <c r="A369" s="2315"/>
      <c r="B369" s="2314"/>
      <c r="C369" s="2315"/>
      <c r="D369" s="2319">
        <f>SUM(D370:D371)</f>
        <v>3885</v>
      </c>
      <c r="E369" s="2319"/>
      <c r="F369" s="2313" t="s">
        <v>712</v>
      </c>
      <c r="G369" s="2314" t="s">
        <v>1619</v>
      </c>
      <c r="H369" s="2319">
        <v>-3210.9</v>
      </c>
      <c r="I369" s="2319">
        <v>-1942</v>
      </c>
      <c r="J369" s="2319">
        <v>-3884.12</v>
      </c>
      <c r="K369" s="2315"/>
      <c r="L369" s="2315"/>
      <c r="M369" s="2315"/>
      <c r="N369" s="2315"/>
      <c r="O369" s="2315"/>
      <c r="P369" s="2315"/>
      <c r="Q369" s="2315" t="e">
        <f>VLOOKUP(P369,Data!$D$2:$E$144,2,FALSE)</f>
        <v>#N/A</v>
      </c>
    </row>
    <row r="370" spans="1:25" x14ac:dyDescent="0.2">
      <c r="A370" s="2310" t="s">
        <v>2345</v>
      </c>
      <c r="B370" s="2312" t="s">
        <v>2698</v>
      </c>
      <c r="C370" s="2322" t="s">
        <v>2440</v>
      </c>
      <c r="D370" s="1090">
        <v>1949</v>
      </c>
      <c r="E370" s="1090" t="s">
        <v>2336</v>
      </c>
      <c r="F370" s="2311" t="s">
        <v>712</v>
      </c>
      <c r="G370" s="2312" t="s">
        <v>1619</v>
      </c>
      <c r="H370" s="1090"/>
      <c r="I370" s="1090"/>
      <c r="J370" s="1090"/>
      <c r="O370" s="2310" t="s">
        <v>427</v>
      </c>
      <c r="P370" s="2310" t="s">
        <v>371</v>
      </c>
      <c r="Q370" s="2310">
        <f>VLOOKUP(P370,Data!$D$2:$E$144,2,FALSE)</f>
        <v>72610000</v>
      </c>
    </row>
    <row r="371" spans="1:25" x14ac:dyDescent="0.2">
      <c r="A371" s="2322" t="s">
        <v>2372</v>
      </c>
      <c r="B371" s="2324" t="s">
        <v>2699</v>
      </c>
      <c r="C371" s="2322" t="s">
        <v>2697</v>
      </c>
      <c r="D371" s="1090">
        <v>1936</v>
      </c>
      <c r="E371" s="1090" t="s">
        <v>2336</v>
      </c>
      <c r="F371" s="2311" t="s">
        <v>712</v>
      </c>
      <c r="G371" s="2312" t="s">
        <v>1619</v>
      </c>
      <c r="H371" s="1090"/>
      <c r="I371" s="1090"/>
      <c r="J371" s="1090"/>
      <c r="O371" s="2310" t="s">
        <v>276</v>
      </c>
      <c r="P371" s="2310" t="s">
        <v>309</v>
      </c>
      <c r="Q371" s="2310">
        <f>VLOOKUP(P371,Data!$D$2:$E$144,2,FALSE)</f>
        <v>80500000</v>
      </c>
    </row>
    <row r="372" spans="1:25" x14ac:dyDescent="0.2">
      <c r="A372" s="2315"/>
      <c r="B372" s="2314"/>
      <c r="C372" s="2315"/>
      <c r="D372" s="2319">
        <f>SUM(D373:D375)</f>
        <v>3186.92</v>
      </c>
      <c r="E372" s="2319"/>
      <c r="F372" s="2313" t="s">
        <v>499</v>
      </c>
      <c r="G372" s="2314" t="s">
        <v>1406</v>
      </c>
      <c r="H372" s="2319">
        <v>-2742.43</v>
      </c>
      <c r="I372" s="2319">
        <v>-323.5</v>
      </c>
      <c r="J372" s="2319">
        <v>-3840.67</v>
      </c>
      <c r="K372" s="2315"/>
      <c r="L372" s="2315"/>
      <c r="M372" s="2315"/>
      <c r="N372" s="2315"/>
      <c r="O372" s="2315"/>
      <c r="P372" s="2315"/>
      <c r="Q372" s="2315" t="e">
        <f>VLOOKUP(P372,Data!$D$2:$E$144,2,FALSE)</f>
        <v>#N/A</v>
      </c>
    </row>
    <row r="373" spans="1:25" ht="25.5" x14ac:dyDescent="0.2">
      <c r="A373" s="2322" t="s">
        <v>2485</v>
      </c>
      <c r="B373" s="2324" t="s">
        <v>2639</v>
      </c>
      <c r="C373" s="2322" t="s">
        <v>2649</v>
      </c>
      <c r="D373" s="1090"/>
      <c r="E373" s="1090" t="s">
        <v>2336</v>
      </c>
      <c r="F373" s="2311" t="s">
        <v>499</v>
      </c>
      <c r="G373" s="2312" t="s">
        <v>1406</v>
      </c>
      <c r="H373" s="1090"/>
      <c r="I373" s="1090"/>
      <c r="J373" s="1090"/>
      <c r="O373" s="2310" t="s">
        <v>2379</v>
      </c>
      <c r="P373" s="2310" t="s">
        <v>343</v>
      </c>
      <c r="Q373" s="2310">
        <f>VLOOKUP(P373,Data!$D$2:$E$144,2,FALSE)</f>
        <v>18100000</v>
      </c>
    </row>
    <row r="374" spans="1:25" x14ac:dyDescent="0.2">
      <c r="A374" s="2322" t="s">
        <v>2372</v>
      </c>
      <c r="B374" s="2324" t="s">
        <v>2640</v>
      </c>
      <c r="C374" s="2322" t="s">
        <v>2638</v>
      </c>
      <c r="D374" s="1090">
        <v>1437.92</v>
      </c>
      <c r="E374" s="1090" t="s">
        <v>2331</v>
      </c>
      <c r="F374" s="2323" t="s">
        <v>499</v>
      </c>
      <c r="G374" s="2324" t="s">
        <v>1406</v>
      </c>
      <c r="H374" s="1090"/>
      <c r="I374" s="1090"/>
      <c r="J374" s="1090"/>
      <c r="K374" s="2322"/>
      <c r="L374" s="2322"/>
      <c r="M374" s="2322"/>
      <c r="N374" s="2322"/>
      <c r="O374" s="2322" t="s">
        <v>2379</v>
      </c>
      <c r="P374" s="2322" t="s">
        <v>339</v>
      </c>
      <c r="Q374" s="2322">
        <f>VLOOKUP(P374,Data!$D$2:$E$144,2,FALSE)</f>
        <v>18800000</v>
      </c>
    </row>
    <row r="375" spans="1:25" ht="25.5" x14ac:dyDescent="0.2">
      <c r="A375" s="2322" t="s">
        <v>2835</v>
      </c>
      <c r="B375" s="2324" t="s">
        <v>2921</v>
      </c>
      <c r="C375" s="2322" t="s">
        <v>2920</v>
      </c>
      <c r="D375" s="1090">
        <v>1749</v>
      </c>
      <c r="E375" s="1090" t="s">
        <v>2336</v>
      </c>
      <c r="F375" s="2323" t="s">
        <v>499</v>
      </c>
      <c r="G375" s="2324" t="s">
        <v>1406</v>
      </c>
      <c r="H375" s="1090"/>
      <c r="I375" s="1090"/>
      <c r="J375" s="1090"/>
      <c r="K375" s="2322"/>
      <c r="L375" s="2322"/>
      <c r="M375" s="2322"/>
      <c r="N375" s="2322"/>
      <c r="O375" s="2322" t="s">
        <v>2379</v>
      </c>
      <c r="P375" s="2322" t="s">
        <v>343</v>
      </c>
      <c r="Q375" s="2322">
        <f>VLOOKUP(P375,Data!$D$2:$E$144,2,FALSE)</f>
        <v>18100000</v>
      </c>
    </row>
    <row r="376" spans="1:25" x14ac:dyDescent="0.2">
      <c r="A376" s="2322" t="s">
        <v>2485</v>
      </c>
      <c r="B376" s="2324" t="s">
        <v>2233</v>
      </c>
      <c r="C376" s="2322" t="s">
        <v>2648</v>
      </c>
      <c r="D376" s="1090"/>
      <c r="E376" s="1090" t="s">
        <v>2336</v>
      </c>
      <c r="F376" s="2311" t="s">
        <v>1325</v>
      </c>
      <c r="G376" s="2312" t="s">
        <v>2233</v>
      </c>
      <c r="H376" s="2318">
        <v>0</v>
      </c>
      <c r="I376" s="2318">
        <v>0</v>
      </c>
      <c r="J376" s="2318">
        <v>-3820.8</v>
      </c>
      <c r="O376" s="2310" t="s">
        <v>2379</v>
      </c>
      <c r="P376" s="2310" t="s">
        <v>344</v>
      </c>
      <c r="Q376" s="2310">
        <f>VLOOKUP(P376,Data!$D$2:$E$144,2,FALSE)</f>
        <v>35113400</v>
      </c>
    </row>
    <row r="377" spans="1:25" ht="25.5" x14ac:dyDescent="0.2">
      <c r="A377" s="2322" t="s">
        <v>2832</v>
      </c>
      <c r="B377" s="2324" t="s">
        <v>1709</v>
      </c>
      <c r="C377" s="2322" t="s">
        <v>2833</v>
      </c>
      <c r="D377" s="2318">
        <v>3789</v>
      </c>
      <c r="E377" s="1090" t="s">
        <v>2336</v>
      </c>
      <c r="F377" s="2311" t="s">
        <v>802</v>
      </c>
      <c r="G377" s="2312" t="s">
        <v>1709</v>
      </c>
      <c r="H377" s="2318">
        <v>-581.02</v>
      </c>
      <c r="I377" s="2318">
        <v>-3601.77</v>
      </c>
      <c r="J377" s="2318">
        <v>-3788.8</v>
      </c>
      <c r="O377" s="2310" t="s">
        <v>287</v>
      </c>
      <c r="P377" s="2310" t="s">
        <v>413</v>
      </c>
      <c r="Q377" s="2310">
        <f>VLOOKUP(P377,Data!$D$2:$E$144,2,FALSE)</f>
        <v>50110000</v>
      </c>
    </row>
    <row r="378" spans="1:25" s="2315" customFormat="1" x14ac:dyDescent="0.2">
      <c r="A378" s="2310"/>
      <c r="B378" s="2312" t="s">
        <v>2167</v>
      </c>
      <c r="C378" s="2310"/>
      <c r="D378" s="2318"/>
      <c r="E378" s="2318"/>
      <c r="F378" s="2311" t="s">
        <v>1259</v>
      </c>
      <c r="G378" s="2312" t="s">
        <v>2167</v>
      </c>
      <c r="H378" s="2318">
        <v>0</v>
      </c>
      <c r="I378" s="2318">
        <v>-3746</v>
      </c>
      <c r="J378" s="2318">
        <v>-3752</v>
      </c>
      <c r="K378" s="2310"/>
      <c r="L378" s="2310"/>
      <c r="M378" s="2310"/>
      <c r="N378" s="2310"/>
      <c r="O378" s="2310"/>
      <c r="P378" s="2310"/>
      <c r="Q378" s="2310" t="e">
        <f>VLOOKUP(P378,Data!$D$2:$E$144,2,FALSE)</f>
        <v>#N/A</v>
      </c>
      <c r="Y378" s="2317"/>
    </row>
    <row r="379" spans="1:25" x14ac:dyDescent="0.2">
      <c r="A379" s="2310" t="s">
        <v>2346</v>
      </c>
      <c r="B379" s="2312" t="s">
        <v>1682</v>
      </c>
      <c r="C379" s="2310" t="s">
        <v>2371</v>
      </c>
      <c r="D379" s="2318">
        <v>0</v>
      </c>
      <c r="E379" s="2318"/>
      <c r="F379" s="2311" t="s">
        <v>775</v>
      </c>
      <c r="G379" s="2312" t="s">
        <v>1682</v>
      </c>
      <c r="H379" s="2318">
        <v>-3085</v>
      </c>
      <c r="I379" s="2318">
        <v>-5140</v>
      </c>
      <c r="J379" s="2318">
        <v>-3733.4</v>
      </c>
      <c r="O379" s="2310" t="s">
        <v>276</v>
      </c>
      <c r="P379" s="2310" t="s">
        <v>318</v>
      </c>
      <c r="Q379" s="2310">
        <f>VLOOKUP(P379,Data!$D$2:$E$144,2,FALSE)</f>
        <v>79600000</v>
      </c>
    </row>
    <row r="380" spans="1:25" ht="25.5" x14ac:dyDescent="0.2">
      <c r="A380" s="2322" t="s">
        <v>2835</v>
      </c>
      <c r="B380" s="2324" t="s">
        <v>1869</v>
      </c>
      <c r="C380" s="2322" t="s">
        <v>2975</v>
      </c>
      <c r="D380" s="1090">
        <v>3644</v>
      </c>
      <c r="E380" s="1090" t="s">
        <v>2336</v>
      </c>
      <c r="F380" s="2311" t="s">
        <v>962</v>
      </c>
      <c r="G380" s="2312" t="s">
        <v>1869</v>
      </c>
      <c r="H380" s="2318">
        <v>-7200.72</v>
      </c>
      <c r="I380" s="2318">
        <v>-3915.72</v>
      </c>
      <c r="J380" s="2318">
        <v>-3644.16</v>
      </c>
      <c r="O380" s="2310" t="s">
        <v>287</v>
      </c>
      <c r="P380" s="2310" t="s">
        <v>417</v>
      </c>
      <c r="Q380" s="2310">
        <f>VLOOKUP(P380,Data!$D$2:$E$144,2,FALSE)</f>
        <v>43800000</v>
      </c>
    </row>
    <row r="381" spans="1:25" x14ac:dyDescent="0.2">
      <c r="B381" s="2312" t="s">
        <v>1880</v>
      </c>
      <c r="D381" s="2318"/>
      <c r="E381" s="2318"/>
      <c r="F381" s="2311" t="s">
        <v>973</v>
      </c>
      <c r="G381" s="2312" t="s">
        <v>1880</v>
      </c>
      <c r="H381" s="2318">
        <v>-4950</v>
      </c>
      <c r="I381" s="2318">
        <v>-2675</v>
      </c>
      <c r="J381" s="2318">
        <v>-3570</v>
      </c>
      <c r="Q381" s="2310" t="e">
        <f>VLOOKUP(P381,Data!$D$2:$E$144,2,FALSE)</f>
        <v>#N/A</v>
      </c>
    </row>
    <row r="382" spans="1:25" x14ac:dyDescent="0.2">
      <c r="A382" s="2310" t="s">
        <v>2345</v>
      </c>
      <c r="B382" s="2312" t="s">
        <v>1601</v>
      </c>
      <c r="C382" s="132" t="s">
        <v>2439</v>
      </c>
      <c r="D382" s="1090">
        <v>2985</v>
      </c>
      <c r="E382" s="1090" t="s">
        <v>2336</v>
      </c>
      <c r="F382" s="2311" t="s">
        <v>694</v>
      </c>
      <c r="G382" s="2312" t="s">
        <v>1601</v>
      </c>
      <c r="H382" s="2318">
        <v>-3031.72</v>
      </c>
      <c r="I382" s="2318">
        <v>-3167.97</v>
      </c>
      <c r="J382" s="2318">
        <v>-3563.22</v>
      </c>
      <c r="O382" s="2310" t="s">
        <v>427</v>
      </c>
      <c r="P382" s="2310" t="s">
        <v>375</v>
      </c>
      <c r="Q382" s="2310">
        <f>VLOOKUP(P382,Data!$D$2:$E$144,2,FALSE)</f>
        <v>32250000</v>
      </c>
    </row>
    <row r="383" spans="1:25" ht="25.5" x14ac:dyDescent="0.2">
      <c r="A383" s="2322" t="s">
        <v>2564</v>
      </c>
      <c r="B383" s="2324" t="s">
        <v>2172</v>
      </c>
      <c r="C383" s="2322" t="s">
        <v>2576</v>
      </c>
      <c r="D383" s="1090">
        <v>0</v>
      </c>
      <c r="E383" s="1090" t="s">
        <v>2337</v>
      </c>
      <c r="F383" s="2311" t="s">
        <v>1264</v>
      </c>
      <c r="G383" s="2312" t="s">
        <v>2172</v>
      </c>
      <c r="H383" s="2318">
        <v>0</v>
      </c>
      <c r="I383" s="2318">
        <v>-2975</v>
      </c>
      <c r="J383" s="2318">
        <v>-3400</v>
      </c>
      <c r="O383" s="2310" t="s">
        <v>284</v>
      </c>
      <c r="P383" s="2310" t="s">
        <v>388</v>
      </c>
      <c r="Q383" s="2310">
        <f>VLOOKUP(P383,Data!$D$2:$E$144,2,FALSE)</f>
        <v>22000000</v>
      </c>
    </row>
    <row r="384" spans="1:25" x14ac:dyDescent="0.2">
      <c r="A384" s="2322" t="s">
        <v>2835</v>
      </c>
      <c r="B384" s="2324" t="s">
        <v>1667</v>
      </c>
      <c r="C384" s="2322" t="s">
        <v>3165</v>
      </c>
      <c r="D384" s="1090">
        <v>2672</v>
      </c>
      <c r="E384" s="1090" t="s">
        <v>2336</v>
      </c>
      <c r="F384" s="2311" t="s">
        <v>760</v>
      </c>
      <c r="G384" s="2312" t="s">
        <v>1667</v>
      </c>
      <c r="H384" s="2318">
        <v>0</v>
      </c>
      <c r="I384" s="2318">
        <v>-3467.46</v>
      </c>
      <c r="J384" s="2318">
        <v>-3365.86</v>
      </c>
      <c r="O384" s="2310" t="s">
        <v>2379</v>
      </c>
      <c r="P384" s="2310" t="s">
        <v>346</v>
      </c>
      <c r="Q384" s="2310">
        <f>VLOOKUP(P384,Data!$D$2:$E$144,2,FALSE)</f>
        <v>31521320</v>
      </c>
    </row>
    <row r="385" spans="1:25" s="2315" customFormat="1" x14ac:dyDescent="0.2">
      <c r="B385" s="2314"/>
      <c r="D385" s="2319">
        <f>SUM(D386:D387)</f>
        <v>3472</v>
      </c>
      <c r="E385" s="2319"/>
      <c r="F385" s="2313" t="s">
        <v>657</v>
      </c>
      <c r="G385" s="2314" t="s">
        <v>1564</v>
      </c>
      <c r="H385" s="2319">
        <v>-2840.18</v>
      </c>
      <c r="I385" s="2319">
        <v>-2748.97</v>
      </c>
      <c r="J385" s="2319">
        <v>-3361.13</v>
      </c>
      <c r="Q385" s="2315" t="e">
        <f>VLOOKUP(P385,Data!$D$2:$E$144,2,FALSE)</f>
        <v>#N/A</v>
      </c>
      <c r="Y385" s="2317"/>
    </row>
    <row r="386" spans="1:25" ht="25.5" x14ac:dyDescent="0.2">
      <c r="A386" s="2322" t="s">
        <v>2832</v>
      </c>
      <c r="B386" s="2324" t="s">
        <v>3157</v>
      </c>
      <c r="C386" s="2322" t="s">
        <v>3153</v>
      </c>
      <c r="D386" s="1090">
        <v>2315</v>
      </c>
      <c r="E386" s="1090" t="s">
        <v>2336</v>
      </c>
      <c r="F386" s="2311" t="s">
        <v>657</v>
      </c>
      <c r="G386" s="2312" t="s">
        <v>1564</v>
      </c>
      <c r="H386" s="1090"/>
      <c r="I386" s="1090"/>
      <c r="J386" s="1090"/>
      <c r="O386" s="2310" t="s">
        <v>2757</v>
      </c>
      <c r="P386" s="2310" t="s">
        <v>335</v>
      </c>
      <c r="Q386" s="2310">
        <f>VLOOKUP(P386,Data!$D$2:$E$144,2,FALSE)</f>
        <v>90510000</v>
      </c>
    </row>
    <row r="387" spans="1:25" ht="25.5" x14ac:dyDescent="0.2">
      <c r="A387" s="2322" t="s">
        <v>2835</v>
      </c>
      <c r="B387" s="2324" t="s">
        <v>3158</v>
      </c>
      <c r="C387" s="2322" t="s">
        <v>3156</v>
      </c>
      <c r="D387" s="1090">
        <v>1157</v>
      </c>
      <c r="E387" s="1090" t="s">
        <v>2336</v>
      </c>
      <c r="F387" s="2311" t="s">
        <v>657</v>
      </c>
      <c r="G387" s="2312" t="s">
        <v>1564</v>
      </c>
      <c r="H387" s="1090"/>
      <c r="I387" s="1090"/>
      <c r="J387" s="1090"/>
      <c r="O387" s="2310" t="s">
        <v>2757</v>
      </c>
      <c r="P387" s="2310" t="s">
        <v>335</v>
      </c>
      <c r="Q387" s="2310">
        <f>VLOOKUP(P387,Data!$D$2:$E$144,2,FALSE)</f>
        <v>90510000</v>
      </c>
    </row>
    <row r="388" spans="1:25" x14ac:dyDescent="0.2">
      <c r="B388" s="2312" t="s">
        <v>1518</v>
      </c>
      <c r="D388" s="2318"/>
      <c r="E388" s="2318"/>
      <c r="F388" s="2311" t="s">
        <v>611</v>
      </c>
      <c r="G388" s="2312" t="s">
        <v>1518</v>
      </c>
      <c r="H388" s="2318">
        <v>-455.33</v>
      </c>
      <c r="I388" s="2318">
        <v>-360.49</v>
      </c>
      <c r="J388" s="2318">
        <v>-3355.15</v>
      </c>
      <c r="Q388" s="2310" t="e">
        <f>VLOOKUP(P388,Data!$D$2:$E$144,2,FALSE)</f>
        <v>#N/A</v>
      </c>
    </row>
    <row r="389" spans="1:25" x14ac:dyDescent="0.2">
      <c r="A389" s="2315"/>
      <c r="B389" s="2314"/>
      <c r="C389" s="2315"/>
      <c r="D389" s="2319">
        <f>SUM(D390:D391)</f>
        <v>3355</v>
      </c>
      <c r="E389" s="2319"/>
      <c r="F389" s="2313" t="s">
        <v>639</v>
      </c>
      <c r="G389" s="2314" t="s">
        <v>1546</v>
      </c>
      <c r="H389" s="2319">
        <v>-2180</v>
      </c>
      <c r="I389" s="2319">
        <v>-8720</v>
      </c>
      <c r="J389" s="2319">
        <v>-3355</v>
      </c>
      <c r="K389" s="2315"/>
      <c r="L389" s="2315"/>
      <c r="M389" s="2315"/>
      <c r="N389" s="2315"/>
      <c r="O389" s="2315"/>
      <c r="P389" s="2315"/>
      <c r="Q389" s="2315" t="e">
        <f>VLOOKUP(P389,Data!$D$2:$E$144,2,FALSE)</f>
        <v>#N/A</v>
      </c>
    </row>
    <row r="390" spans="1:25" ht="25.5" x14ac:dyDescent="0.2">
      <c r="A390" s="2322" t="s">
        <v>2524</v>
      </c>
      <c r="B390" s="2324" t="s">
        <v>2687</v>
      </c>
      <c r="C390" s="2322" t="s">
        <v>2556</v>
      </c>
      <c r="D390" s="1090">
        <v>0</v>
      </c>
      <c r="E390" s="1090" t="s">
        <v>2337</v>
      </c>
      <c r="F390" s="2311" t="s">
        <v>639</v>
      </c>
      <c r="G390" s="2312" t="s">
        <v>1546</v>
      </c>
      <c r="H390" s="1090"/>
      <c r="I390" s="1090"/>
      <c r="J390" s="1090"/>
      <c r="O390" s="2310" t="s">
        <v>427</v>
      </c>
      <c r="P390" s="2310" t="s">
        <v>371</v>
      </c>
      <c r="Q390" s="2310">
        <f>VLOOKUP(P390,Data!$D$2:$E$144,2,FALSE)</f>
        <v>72610000</v>
      </c>
    </row>
    <row r="391" spans="1:25" x14ac:dyDescent="0.2">
      <c r="A391" s="2322" t="s">
        <v>2372</v>
      </c>
      <c r="B391" s="2324" t="s">
        <v>2688</v>
      </c>
      <c r="C391" s="2322" t="s">
        <v>2683</v>
      </c>
      <c r="D391" s="1090">
        <v>3355</v>
      </c>
      <c r="E391" s="1090" t="s">
        <v>2336</v>
      </c>
      <c r="F391" s="2311" t="s">
        <v>639</v>
      </c>
      <c r="G391" s="2312" t="s">
        <v>1546</v>
      </c>
      <c r="H391" s="1090"/>
      <c r="I391" s="1090"/>
      <c r="J391" s="1090"/>
      <c r="O391" s="2310" t="s">
        <v>427</v>
      </c>
      <c r="P391" s="2310" t="s">
        <v>371</v>
      </c>
      <c r="Q391" s="2310">
        <f>VLOOKUP(P391,Data!$D$2:$E$144,2,FALSE)</f>
        <v>72610000</v>
      </c>
    </row>
    <row r="392" spans="1:25" x14ac:dyDescent="0.2">
      <c r="A392" s="2322" t="s">
        <v>2835</v>
      </c>
      <c r="B392" s="2324" t="s">
        <v>1532</v>
      </c>
      <c r="C392" s="280" t="s">
        <v>3097</v>
      </c>
      <c r="D392" s="1090">
        <v>3816</v>
      </c>
      <c r="E392" s="1090" t="s">
        <v>2336</v>
      </c>
      <c r="F392" s="2311" t="s">
        <v>625</v>
      </c>
      <c r="G392" s="2312" t="s">
        <v>1532</v>
      </c>
      <c r="H392" s="2318">
        <v>-1276.32</v>
      </c>
      <c r="I392" s="2318">
        <v>-724.56</v>
      </c>
      <c r="J392" s="2318">
        <v>-3276.81</v>
      </c>
      <c r="O392" s="2310" t="s">
        <v>2503</v>
      </c>
      <c r="P392" s="2310" t="s">
        <v>395</v>
      </c>
      <c r="Q392" s="2310">
        <f>VLOOKUP(P392,Data!$D$2:$E$144,2,FALSE)</f>
        <v>35110000</v>
      </c>
    </row>
    <row r="393" spans="1:25" x14ac:dyDescent="0.2">
      <c r="A393" s="2315"/>
      <c r="B393" s="2314"/>
      <c r="C393" s="2315"/>
      <c r="D393" s="2319">
        <f>SUM(D394:D395)</f>
        <v>3296</v>
      </c>
      <c r="E393" s="2319"/>
      <c r="F393" s="2313" t="s">
        <v>1311</v>
      </c>
      <c r="G393" s="2314" t="s">
        <v>2219</v>
      </c>
      <c r="H393" s="2319">
        <v>0</v>
      </c>
      <c r="I393" s="2319">
        <v>0</v>
      </c>
      <c r="J393" s="2319">
        <v>-3240.56</v>
      </c>
      <c r="K393" s="2315"/>
      <c r="L393" s="2315"/>
      <c r="M393" s="2315"/>
      <c r="N393" s="2315"/>
      <c r="O393" s="2315"/>
      <c r="P393" s="2315"/>
      <c r="Q393" s="2315" t="e">
        <f>VLOOKUP(P393,Data!$D$2:$E$144,2,FALSE)</f>
        <v>#N/A</v>
      </c>
    </row>
    <row r="394" spans="1:25" x14ac:dyDescent="0.2">
      <c r="A394" s="2322" t="s">
        <v>2835</v>
      </c>
      <c r="B394" s="2324" t="s">
        <v>2958</v>
      </c>
      <c r="C394" s="2322" t="s">
        <v>2957</v>
      </c>
      <c r="D394" s="1090">
        <v>2019</v>
      </c>
      <c r="E394" s="1090" t="s">
        <v>2336</v>
      </c>
      <c r="F394" s="2311" t="s">
        <v>1311</v>
      </c>
      <c r="G394" s="2312" t="s">
        <v>2219</v>
      </c>
      <c r="H394" s="1090"/>
      <c r="I394" s="1090"/>
      <c r="J394" s="1090"/>
      <c r="O394" s="2310" t="s">
        <v>427</v>
      </c>
      <c r="P394" s="2310" t="s">
        <v>377</v>
      </c>
      <c r="Q394" s="2310">
        <f>VLOOKUP(P394,Data!$D$2:$E$144,2,FALSE)</f>
        <v>32230000</v>
      </c>
    </row>
    <row r="395" spans="1:25" x14ac:dyDescent="0.2">
      <c r="A395" s="2322" t="s">
        <v>2832</v>
      </c>
      <c r="B395" s="2324" t="s">
        <v>2959</v>
      </c>
      <c r="C395" s="2322" t="s">
        <v>2957</v>
      </c>
      <c r="D395" s="1090">
        <v>1277</v>
      </c>
      <c r="E395" s="1090" t="s">
        <v>2336</v>
      </c>
      <c r="F395" s="2311" t="s">
        <v>1311</v>
      </c>
      <c r="G395" s="2312" t="s">
        <v>2219</v>
      </c>
      <c r="H395" s="1090"/>
      <c r="I395" s="1090"/>
      <c r="J395" s="1090"/>
      <c r="O395" s="2310" t="s">
        <v>427</v>
      </c>
      <c r="P395" s="2310" t="s">
        <v>377</v>
      </c>
      <c r="Q395" s="2310">
        <f>VLOOKUP(P395,Data!$D$2:$E$144,2,FALSE)</f>
        <v>32230000</v>
      </c>
    </row>
    <row r="396" spans="1:25" x14ac:dyDescent="0.2">
      <c r="A396" s="2315"/>
      <c r="B396" s="2314"/>
      <c r="C396" s="2315"/>
      <c r="D396" s="2319">
        <f>SUM(D397:D398)</f>
        <v>3363</v>
      </c>
      <c r="E396" s="2319"/>
      <c r="F396" s="2313" t="s">
        <v>670</v>
      </c>
      <c r="G396" s="2314" t="s">
        <v>1577</v>
      </c>
      <c r="H396" s="2319">
        <v>-6755.95</v>
      </c>
      <c r="I396" s="2319">
        <v>-4347.1000000000004</v>
      </c>
      <c r="J396" s="2319">
        <v>-3210.35</v>
      </c>
      <c r="K396" s="2315"/>
      <c r="L396" s="2315"/>
      <c r="M396" s="2315"/>
      <c r="N396" s="2315"/>
      <c r="O396" s="2315"/>
      <c r="P396" s="2315"/>
      <c r="Q396" s="2315" t="e">
        <f>VLOOKUP(P396,Data!$D$2:$E$144,2,FALSE)</f>
        <v>#N/A</v>
      </c>
    </row>
    <row r="397" spans="1:25" ht="25.5" x14ac:dyDescent="0.2">
      <c r="A397" s="2322" t="s">
        <v>2485</v>
      </c>
      <c r="B397" s="2324" t="s">
        <v>3174</v>
      </c>
      <c r="C397" s="2322" t="s">
        <v>2645</v>
      </c>
      <c r="D397" s="1090"/>
      <c r="E397" s="1090" t="s">
        <v>2336</v>
      </c>
      <c r="F397" s="2311" t="s">
        <v>670</v>
      </c>
      <c r="G397" s="2312" t="s">
        <v>1577</v>
      </c>
      <c r="H397" s="1090"/>
      <c r="I397" s="1090"/>
      <c r="J397" s="1090"/>
      <c r="O397" s="2310" t="s">
        <v>2379</v>
      </c>
      <c r="P397" s="2310" t="s">
        <v>343</v>
      </c>
      <c r="Q397" s="2310">
        <f>VLOOKUP(P397,Data!$D$2:$E$144,2,FALSE)</f>
        <v>18100000</v>
      </c>
    </row>
    <row r="398" spans="1:25" s="2315" customFormat="1" x14ac:dyDescent="0.2">
      <c r="A398" s="2322" t="s">
        <v>2835</v>
      </c>
      <c r="B398" s="2324" t="s">
        <v>3175</v>
      </c>
      <c r="C398" s="2322" t="s">
        <v>3173</v>
      </c>
      <c r="D398" s="1090">
        <v>3363</v>
      </c>
      <c r="E398" s="1090" t="s">
        <v>2336</v>
      </c>
      <c r="F398" s="2311" t="s">
        <v>670</v>
      </c>
      <c r="G398" s="2312" t="s">
        <v>1577</v>
      </c>
      <c r="H398" s="1090"/>
      <c r="I398" s="1090"/>
      <c r="J398" s="1090"/>
      <c r="K398" s="2310"/>
      <c r="L398" s="2310"/>
      <c r="M398" s="2310"/>
      <c r="N398" s="2310"/>
      <c r="O398" s="2310" t="s">
        <v>2503</v>
      </c>
      <c r="P398" s="2310" t="s">
        <v>395</v>
      </c>
      <c r="Q398" s="2310">
        <f>VLOOKUP(P398,Data!$D$2:$E$144,2,FALSE)</f>
        <v>35110000</v>
      </c>
      <c r="Y398" s="2317"/>
    </row>
    <row r="399" spans="1:25" x14ac:dyDescent="0.2">
      <c r="B399" s="2312" t="s">
        <v>2184</v>
      </c>
      <c r="D399" s="2318"/>
      <c r="E399" s="2318"/>
      <c r="F399" s="2311" t="s">
        <v>1276</v>
      </c>
      <c r="G399" s="2312" t="s">
        <v>2184</v>
      </c>
      <c r="H399" s="2318">
        <v>0</v>
      </c>
      <c r="I399" s="2318">
        <v>0</v>
      </c>
      <c r="J399" s="2318">
        <v>-3144</v>
      </c>
      <c r="Q399" s="2310" t="e">
        <f>VLOOKUP(P399,Data!$D$2:$E$144,2,FALSE)</f>
        <v>#N/A</v>
      </c>
    </row>
    <row r="400" spans="1:25" x14ac:dyDescent="0.2">
      <c r="B400" s="2312" t="s">
        <v>1711</v>
      </c>
      <c r="D400" s="2318"/>
      <c r="E400" s="2318"/>
      <c r="F400" s="2311" t="s">
        <v>804</v>
      </c>
      <c r="G400" s="2312" t="s">
        <v>1711</v>
      </c>
      <c r="H400" s="2318">
        <v>-1112</v>
      </c>
      <c r="I400" s="2318">
        <v>-21308.34</v>
      </c>
      <c r="J400" s="2318">
        <v>-3101.18</v>
      </c>
      <c r="Q400" s="2310" t="e">
        <f>VLOOKUP(P400,Data!$D$2:$E$144,2,FALSE)</f>
        <v>#N/A</v>
      </c>
    </row>
    <row r="401" spans="1:25" ht="25.5" x14ac:dyDescent="0.2">
      <c r="A401" s="2322" t="s">
        <v>2524</v>
      </c>
      <c r="B401" s="2324" t="s">
        <v>1514</v>
      </c>
      <c r="C401" s="2322" t="s">
        <v>2550</v>
      </c>
      <c r="D401" s="1090">
        <v>1338.94</v>
      </c>
      <c r="E401" s="1090" t="s">
        <v>2336</v>
      </c>
      <c r="F401" s="2311" t="s">
        <v>607</v>
      </c>
      <c r="G401" s="2312" t="s">
        <v>1514</v>
      </c>
      <c r="H401" s="2318">
        <v>-551.71</v>
      </c>
      <c r="I401" s="2318">
        <v>-7644.13</v>
      </c>
      <c r="J401" s="2318">
        <v>-2950.57</v>
      </c>
      <c r="O401" s="2310" t="s">
        <v>276</v>
      </c>
      <c r="P401" s="2310" t="s">
        <v>316</v>
      </c>
      <c r="Q401" s="2310">
        <f>VLOOKUP(P401,Data!$D$2:$E$144,2,FALSE)</f>
        <v>64100000</v>
      </c>
    </row>
    <row r="402" spans="1:25" x14ac:dyDescent="0.2">
      <c r="A402" s="2315"/>
      <c r="B402" s="2314"/>
      <c r="C402" s="2315"/>
      <c r="D402" s="2319">
        <f>SUM(D403:D404)</f>
        <v>2932</v>
      </c>
      <c r="E402" s="2319"/>
      <c r="F402" s="2313" t="s">
        <v>652</v>
      </c>
      <c r="G402" s="2314" t="s">
        <v>1559</v>
      </c>
      <c r="H402" s="2319">
        <v>-7853.5</v>
      </c>
      <c r="I402" s="2319">
        <v>-4947.29</v>
      </c>
      <c r="J402" s="2319">
        <v>-2931.7</v>
      </c>
      <c r="K402" s="2315"/>
      <c r="L402" s="2315"/>
      <c r="M402" s="2315"/>
      <c r="N402" s="2315"/>
      <c r="O402" s="2315"/>
      <c r="P402" s="2315"/>
      <c r="Q402" s="2315" t="e">
        <f>VLOOKUP(P402,Data!$D$2:$E$144,2,FALSE)</f>
        <v>#N/A</v>
      </c>
    </row>
    <row r="403" spans="1:25" x14ac:dyDescent="0.2">
      <c r="A403" s="2322" t="s">
        <v>2372</v>
      </c>
      <c r="B403" s="2324" t="s">
        <v>3146</v>
      </c>
      <c r="C403" s="2322" t="s">
        <v>2689</v>
      </c>
      <c r="D403" s="1090">
        <v>0</v>
      </c>
      <c r="E403" s="1090" t="s">
        <v>2337</v>
      </c>
      <c r="F403" s="2311" t="s">
        <v>652</v>
      </c>
      <c r="G403" s="2312" t="s">
        <v>1559</v>
      </c>
      <c r="H403" s="2318"/>
      <c r="I403" s="2318"/>
      <c r="J403" s="2318"/>
      <c r="O403" s="2310" t="s">
        <v>276</v>
      </c>
      <c r="P403" s="2310" t="s">
        <v>309</v>
      </c>
      <c r="Q403" s="2310">
        <f>VLOOKUP(P403,Data!$D$2:$E$144,2,FALSE)</f>
        <v>80500000</v>
      </c>
    </row>
    <row r="404" spans="1:25" x14ac:dyDescent="0.2">
      <c r="A404" s="2322" t="s">
        <v>2835</v>
      </c>
      <c r="B404" s="2324" t="s">
        <v>3147</v>
      </c>
      <c r="C404" s="2322" t="s">
        <v>3145</v>
      </c>
      <c r="D404" s="1090">
        <v>2932</v>
      </c>
      <c r="E404" s="1090" t="s">
        <v>2336</v>
      </c>
      <c r="F404" s="2311" t="s">
        <v>652</v>
      </c>
      <c r="G404" s="2312" t="s">
        <v>1559</v>
      </c>
      <c r="H404" s="2318"/>
      <c r="I404" s="2318"/>
      <c r="J404" s="2318"/>
      <c r="O404" s="2310" t="s">
        <v>2379</v>
      </c>
      <c r="P404" s="2310" t="s">
        <v>338</v>
      </c>
      <c r="Q404" s="2310">
        <f>VLOOKUP(P404,Data!$D$2:$E$144,2,FALSE)</f>
        <v>18420000</v>
      </c>
    </row>
    <row r="405" spans="1:25" x14ac:dyDescent="0.2">
      <c r="A405" s="2315"/>
      <c r="B405" s="2314"/>
      <c r="C405" s="2315"/>
      <c r="D405" s="2319">
        <f>SUM(D406:D407)</f>
        <v>1394</v>
      </c>
      <c r="E405" s="2319"/>
      <c r="F405" s="2313" t="s">
        <v>1010</v>
      </c>
      <c r="G405" s="2314" t="s">
        <v>1917</v>
      </c>
      <c r="H405" s="2319">
        <v>-782.3</v>
      </c>
      <c r="I405" s="2319">
        <v>-982</v>
      </c>
      <c r="J405" s="2319">
        <v>-2888.97</v>
      </c>
      <c r="K405" s="2315"/>
      <c r="L405" s="2315"/>
      <c r="M405" s="2315"/>
      <c r="N405" s="2315"/>
      <c r="O405" s="2315"/>
      <c r="P405" s="2315"/>
      <c r="Q405" s="2315" t="e">
        <f>VLOOKUP(P405,Data!$D$2:$E$144,2,FALSE)</f>
        <v>#N/A</v>
      </c>
    </row>
    <row r="406" spans="1:25" x14ac:dyDescent="0.2">
      <c r="A406" s="2322" t="s">
        <v>2372</v>
      </c>
      <c r="B406" s="2324" t="s">
        <v>3128</v>
      </c>
      <c r="C406" s="2322" t="s">
        <v>2736</v>
      </c>
      <c r="D406" s="1090">
        <v>1350</v>
      </c>
      <c r="E406" s="1090" t="s">
        <v>2336</v>
      </c>
      <c r="F406" s="2311" t="s">
        <v>1010</v>
      </c>
      <c r="G406" s="2312" t="s">
        <v>1917</v>
      </c>
      <c r="H406" s="1090"/>
      <c r="I406" s="1090"/>
      <c r="J406" s="1090"/>
      <c r="O406" s="2310" t="s">
        <v>276</v>
      </c>
      <c r="P406" s="2310" t="s">
        <v>309</v>
      </c>
      <c r="Q406" s="2310">
        <f>VLOOKUP(P406,Data!$D$2:$E$144,2,FALSE)</f>
        <v>80500000</v>
      </c>
    </row>
    <row r="407" spans="1:25" ht="25.5" x14ac:dyDescent="0.2">
      <c r="A407" s="2322" t="s">
        <v>2835</v>
      </c>
      <c r="B407" s="2324" t="s">
        <v>3129</v>
      </c>
      <c r="C407" s="2322" t="s">
        <v>3042</v>
      </c>
      <c r="D407" s="1090">
        <v>44</v>
      </c>
      <c r="E407" s="1090" t="s">
        <v>2337</v>
      </c>
      <c r="F407" s="2311" t="s">
        <v>1010</v>
      </c>
      <c r="G407" s="2312" t="s">
        <v>1917</v>
      </c>
      <c r="H407" s="1090"/>
      <c r="I407" s="1090"/>
      <c r="J407" s="1090"/>
      <c r="O407" s="2310" t="s">
        <v>287</v>
      </c>
      <c r="P407" s="2310" t="s">
        <v>413</v>
      </c>
      <c r="Q407" s="2310">
        <f>VLOOKUP(P407,Data!$D$2:$E$144,2,FALSE)</f>
        <v>50110000</v>
      </c>
    </row>
    <row r="408" spans="1:25" x14ac:dyDescent="0.2">
      <c r="B408" s="2312" t="s">
        <v>2278</v>
      </c>
      <c r="D408" s="2318"/>
      <c r="E408" s="2318"/>
      <c r="F408" s="2311" t="s">
        <v>1366</v>
      </c>
      <c r="G408" s="2312" t="s">
        <v>2278</v>
      </c>
      <c r="H408" s="2318">
        <v>-3003</v>
      </c>
      <c r="I408" s="2318">
        <v>0</v>
      </c>
      <c r="J408" s="2318">
        <v>-2877</v>
      </c>
      <c r="Q408" s="2310" t="e">
        <f>VLOOKUP(P408,Data!$D$2:$E$144,2,FALSE)</f>
        <v>#N/A</v>
      </c>
    </row>
    <row r="409" spans="1:25" x14ac:dyDescent="0.2">
      <c r="B409" s="2312" t="s">
        <v>1472</v>
      </c>
      <c r="D409" s="2318"/>
      <c r="E409" s="2318"/>
      <c r="F409" s="2311" t="s">
        <v>565</v>
      </c>
      <c r="G409" s="2312" t="s">
        <v>1472</v>
      </c>
      <c r="H409" s="2318">
        <v>0</v>
      </c>
      <c r="I409" s="2318">
        <v>-3480</v>
      </c>
      <c r="J409" s="2318">
        <v>-2855</v>
      </c>
      <c r="Q409" s="2310" t="e">
        <f>VLOOKUP(P409,Data!$D$2:$E$144,2,FALSE)</f>
        <v>#N/A</v>
      </c>
    </row>
    <row r="410" spans="1:25" s="2315" customFormat="1" x14ac:dyDescent="0.2">
      <c r="B410" s="2314"/>
      <c r="D410" s="2319">
        <f>SUM(D411:D412)</f>
        <v>3090.4</v>
      </c>
      <c r="E410" s="2319"/>
      <c r="F410" s="2313" t="s">
        <v>679</v>
      </c>
      <c r="G410" s="2314" t="s">
        <v>1586</v>
      </c>
      <c r="H410" s="2319">
        <v>-3544.56</v>
      </c>
      <c r="I410" s="2319">
        <v>-2241.6</v>
      </c>
      <c r="J410" s="2319">
        <v>-2838.15</v>
      </c>
      <c r="Q410" s="2315" t="e">
        <f>VLOOKUP(P410,Data!$D$2:$E$144,2,FALSE)</f>
        <v>#N/A</v>
      </c>
      <c r="Y410" s="2317"/>
    </row>
    <row r="411" spans="1:25" ht="25.5" x14ac:dyDescent="0.2">
      <c r="A411" s="2322" t="s">
        <v>2524</v>
      </c>
      <c r="B411" s="2324" t="s">
        <v>3199</v>
      </c>
      <c r="C411" s="2322" t="s">
        <v>2562</v>
      </c>
      <c r="D411" s="1090">
        <v>1023.4</v>
      </c>
      <c r="E411" s="1090" t="s">
        <v>2336</v>
      </c>
      <c r="F411" s="2311" t="s">
        <v>679</v>
      </c>
      <c r="G411" s="2312" t="s">
        <v>1586</v>
      </c>
      <c r="H411" s="1090"/>
      <c r="I411" s="1090"/>
      <c r="J411" s="1090"/>
      <c r="O411" s="2310" t="s">
        <v>2503</v>
      </c>
      <c r="P411" s="2310" t="s">
        <v>395</v>
      </c>
      <c r="Q411" s="2310">
        <f>VLOOKUP(P411,Data!$D$2:$E$144,2,FALSE)</f>
        <v>35110000</v>
      </c>
    </row>
    <row r="412" spans="1:25" x14ac:dyDescent="0.2">
      <c r="A412" s="2322" t="s">
        <v>2835</v>
      </c>
      <c r="B412" s="2324" t="s">
        <v>3200</v>
      </c>
      <c r="C412" s="2322" t="s">
        <v>3198</v>
      </c>
      <c r="D412" s="1090">
        <v>2067</v>
      </c>
      <c r="E412" s="1090" t="s">
        <v>2336</v>
      </c>
      <c r="F412" s="2311" t="s">
        <v>679</v>
      </c>
      <c r="G412" s="2312" t="s">
        <v>1586</v>
      </c>
      <c r="H412" s="1090"/>
      <c r="I412" s="1090"/>
      <c r="J412" s="1090"/>
      <c r="O412" s="2310" t="s">
        <v>2503</v>
      </c>
      <c r="P412" s="2310" t="s">
        <v>395</v>
      </c>
      <c r="Q412" s="2310">
        <f>VLOOKUP(P412,Data!$D$2:$E$144,2,FALSE)</f>
        <v>35110000</v>
      </c>
    </row>
    <row r="413" spans="1:25" x14ac:dyDescent="0.2">
      <c r="B413" s="2312" t="s">
        <v>2165</v>
      </c>
      <c r="D413" s="2318"/>
      <c r="E413" s="2318"/>
      <c r="F413" s="2311" t="s">
        <v>1257</v>
      </c>
      <c r="G413" s="2312" t="s">
        <v>2165</v>
      </c>
      <c r="H413" s="2318">
        <v>0</v>
      </c>
      <c r="I413" s="2318">
        <v>0</v>
      </c>
      <c r="J413" s="2318">
        <v>-2829</v>
      </c>
      <c r="Q413" s="2310" t="e">
        <f>VLOOKUP(P413,Data!$D$2:$E$144,2,FALSE)</f>
        <v>#N/A</v>
      </c>
    </row>
    <row r="414" spans="1:25" x14ac:dyDescent="0.2">
      <c r="A414" s="2322" t="s">
        <v>2832</v>
      </c>
      <c r="B414" s="2324" t="s">
        <v>1607</v>
      </c>
      <c r="C414" s="14" t="s">
        <v>3232</v>
      </c>
      <c r="D414" s="1090">
        <v>2802</v>
      </c>
      <c r="E414" s="1090" t="s">
        <v>2336</v>
      </c>
      <c r="F414" s="2311" t="s">
        <v>700</v>
      </c>
      <c r="G414" s="2312" t="s">
        <v>1607</v>
      </c>
      <c r="H414" s="2318">
        <v>-6162.85</v>
      </c>
      <c r="I414" s="2318">
        <v>-25663.34</v>
      </c>
      <c r="J414" s="2318">
        <v>-2801.89</v>
      </c>
      <c r="O414" s="2310" t="s">
        <v>2503</v>
      </c>
      <c r="P414" s="2310" t="s">
        <v>395</v>
      </c>
      <c r="Q414" s="2310">
        <f>VLOOKUP(P414,Data!$D$2:$E$144,2,FALSE)</f>
        <v>35110000</v>
      </c>
    </row>
    <row r="415" spans="1:25" x14ac:dyDescent="0.2">
      <c r="B415" s="2312" t="s">
        <v>2189</v>
      </c>
      <c r="D415" s="2318"/>
      <c r="E415" s="2318"/>
      <c r="F415" s="2311" t="s">
        <v>1281</v>
      </c>
      <c r="G415" s="2312" t="s">
        <v>2189</v>
      </c>
      <c r="H415" s="2318">
        <v>0</v>
      </c>
      <c r="I415" s="2318">
        <v>0</v>
      </c>
      <c r="J415" s="2318">
        <v>-2774.84</v>
      </c>
      <c r="Q415" s="2310" t="e">
        <f>VLOOKUP(P415,Data!$D$2:$E$144,2,FALSE)</f>
        <v>#N/A</v>
      </c>
    </row>
    <row r="416" spans="1:25" ht="25.5" x14ac:dyDescent="0.2">
      <c r="A416" s="2322" t="s">
        <v>2832</v>
      </c>
      <c r="B416" s="2324" t="s">
        <v>465</v>
      </c>
      <c r="C416" s="2322" t="s">
        <v>2893</v>
      </c>
      <c r="D416" s="1090">
        <v>2840</v>
      </c>
      <c r="E416" s="1090" t="s">
        <v>2336</v>
      </c>
      <c r="F416" s="2311" t="s">
        <v>442</v>
      </c>
      <c r="G416" s="2312" t="s">
        <v>465</v>
      </c>
      <c r="H416" s="2318">
        <v>-2705</v>
      </c>
      <c r="I416" s="2318">
        <v>-3310</v>
      </c>
      <c r="J416" s="2318">
        <v>-2770</v>
      </c>
      <c r="O416" s="2310" t="s">
        <v>2757</v>
      </c>
      <c r="P416" s="2310" t="s">
        <v>329</v>
      </c>
      <c r="Q416" s="2310">
        <f>VLOOKUP(P416,Data!$D$2:$E$144,2,FALSE)</f>
        <v>90910000</v>
      </c>
    </row>
    <row r="417" spans="1:25" x14ac:dyDescent="0.2">
      <c r="A417" s="2315"/>
      <c r="B417" s="2314"/>
      <c r="C417" s="2315"/>
      <c r="D417" s="2319">
        <f>SUM(D418:D419)</f>
        <v>2910</v>
      </c>
      <c r="E417" s="2319"/>
      <c r="F417" s="2313" t="s">
        <v>532</v>
      </c>
      <c r="G417" s="2314" t="s">
        <v>1439</v>
      </c>
      <c r="H417" s="2319">
        <v>-2636.8</v>
      </c>
      <c r="I417" s="2319">
        <v>-3488.32</v>
      </c>
      <c r="J417" s="2319">
        <v>-2757.48</v>
      </c>
      <c r="K417" s="2315"/>
      <c r="L417" s="2315"/>
      <c r="M417" s="2315"/>
      <c r="N417" s="2315"/>
      <c r="O417" s="2315"/>
      <c r="P417" s="2315"/>
      <c r="Q417" s="2315" t="e">
        <f>VLOOKUP(P417,Data!$D$2:$E$144,2,FALSE)</f>
        <v>#N/A</v>
      </c>
    </row>
    <row r="418" spans="1:25" ht="25.5" x14ac:dyDescent="0.2">
      <c r="A418" s="2322" t="s">
        <v>2372</v>
      </c>
      <c r="B418" s="2324" t="s">
        <v>2980</v>
      </c>
      <c r="C418" s="2322" t="s">
        <v>2655</v>
      </c>
      <c r="D418" s="1090">
        <v>0</v>
      </c>
      <c r="E418" s="1090" t="s">
        <v>2336</v>
      </c>
      <c r="F418" s="2311" t="s">
        <v>532</v>
      </c>
      <c r="G418" s="2312" t="s">
        <v>1439</v>
      </c>
      <c r="H418" s="1090"/>
      <c r="I418" s="1090"/>
      <c r="J418" s="1090"/>
      <c r="O418" s="2310" t="s">
        <v>276</v>
      </c>
      <c r="P418" s="2310" t="s">
        <v>309</v>
      </c>
      <c r="Q418" s="2310">
        <f>VLOOKUP(P418,Data!$D$2:$E$144,2,FALSE)</f>
        <v>80500000</v>
      </c>
    </row>
    <row r="419" spans="1:25" ht="25.5" x14ac:dyDescent="0.2">
      <c r="A419" s="2322" t="s">
        <v>2854</v>
      </c>
      <c r="B419" s="2324" t="s">
        <v>2981</v>
      </c>
      <c r="C419" s="2322" t="s">
        <v>2979</v>
      </c>
      <c r="D419" s="1090">
        <v>2910</v>
      </c>
      <c r="E419" s="1090" t="s">
        <v>2336</v>
      </c>
      <c r="F419" s="2311" t="s">
        <v>532</v>
      </c>
      <c r="G419" s="2312" t="s">
        <v>1439</v>
      </c>
      <c r="H419" s="1090"/>
      <c r="I419" s="1090"/>
      <c r="J419" s="1090"/>
      <c r="O419" s="2310" t="s">
        <v>276</v>
      </c>
      <c r="P419" s="2310" t="s">
        <v>309</v>
      </c>
      <c r="Q419" s="2310">
        <f>VLOOKUP(P419,Data!$D$2:$E$144,2,FALSE)</f>
        <v>80500000</v>
      </c>
    </row>
    <row r="420" spans="1:25" x14ac:dyDescent="0.2">
      <c r="A420" s="2322" t="s">
        <v>2599</v>
      </c>
      <c r="B420" s="2324" t="s">
        <v>1395</v>
      </c>
      <c r="C420" s="2322" t="s">
        <v>2600</v>
      </c>
      <c r="D420" s="2322">
        <v>500</v>
      </c>
      <c r="E420" s="1090" t="s">
        <v>2336</v>
      </c>
      <c r="F420" s="2311" t="s">
        <v>488</v>
      </c>
      <c r="G420" s="2312" t="s">
        <v>1395</v>
      </c>
      <c r="H420" s="2318">
        <v>-1283.75</v>
      </c>
      <c r="I420" s="2318">
        <v>-3033.75</v>
      </c>
      <c r="J420" s="2318">
        <v>-2753.75</v>
      </c>
      <c r="O420" s="2310" t="s">
        <v>276</v>
      </c>
      <c r="P420" s="2310" t="s">
        <v>304</v>
      </c>
      <c r="Q420" s="2310">
        <f>VLOOKUP(P420,Data!$D$2:$E$144,2,FALSE)</f>
        <v>75100000</v>
      </c>
    </row>
    <row r="421" spans="1:25" x14ac:dyDescent="0.2">
      <c r="A421" s="2322" t="s">
        <v>2835</v>
      </c>
      <c r="B421" s="2324" t="s">
        <v>2057</v>
      </c>
      <c r="C421" s="2322" t="s">
        <v>2895</v>
      </c>
      <c r="D421" s="1090">
        <v>2448</v>
      </c>
      <c r="E421" s="1090" t="s">
        <v>2336</v>
      </c>
      <c r="F421" s="2311" t="s">
        <v>1149</v>
      </c>
      <c r="G421" s="2312" t="s">
        <v>2057</v>
      </c>
      <c r="H421" s="2318">
        <v>-5203</v>
      </c>
      <c r="I421" s="2318">
        <v>-2666</v>
      </c>
      <c r="J421" s="2318">
        <v>-2718.4</v>
      </c>
      <c r="O421" s="2310" t="s">
        <v>2379</v>
      </c>
      <c r="P421" s="2310" t="s">
        <v>339</v>
      </c>
      <c r="Q421" s="2310">
        <f>VLOOKUP(P421,Data!$D$2:$E$144,2,FALSE)</f>
        <v>18800000</v>
      </c>
    </row>
    <row r="422" spans="1:25" s="2315" customFormat="1" ht="25.5" x14ac:dyDescent="0.2">
      <c r="A422" s="2322" t="s">
        <v>2854</v>
      </c>
      <c r="B422" s="2324" t="s">
        <v>1928</v>
      </c>
      <c r="C422" s="14" t="s">
        <v>3056</v>
      </c>
      <c r="D422" s="1090">
        <v>2707</v>
      </c>
      <c r="E422" s="1090" t="s">
        <v>2336</v>
      </c>
      <c r="F422" s="2311" t="s">
        <v>1021</v>
      </c>
      <c r="G422" s="2312" t="s">
        <v>1928</v>
      </c>
      <c r="H422" s="2318">
        <v>-2381</v>
      </c>
      <c r="I422" s="2318">
        <v>-1127.75</v>
      </c>
      <c r="J422" s="2318">
        <v>-2707</v>
      </c>
      <c r="K422" s="2310"/>
      <c r="L422" s="2310"/>
      <c r="M422" s="2310"/>
      <c r="N422" s="2310"/>
      <c r="O422" s="2310" t="s">
        <v>284</v>
      </c>
      <c r="P422" s="2310" t="s">
        <v>388</v>
      </c>
      <c r="Q422" s="2310">
        <f>VLOOKUP(P422,Data!$D$2:$E$144,2,FALSE)</f>
        <v>22000000</v>
      </c>
      <c r="Y422" s="2317"/>
    </row>
    <row r="423" spans="1:25" x14ac:dyDescent="0.2">
      <c r="A423" s="2315"/>
      <c r="B423" s="2314"/>
      <c r="C423" s="2315"/>
      <c r="D423" s="2319">
        <f>SUM(D424:D425)</f>
        <v>3610</v>
      </c>
      <c r="E423" s="2319"/>
      <c r="F423" s="2313" t="s">
        <v>35</v>
      </c>
      <c r="G423" s="2314" t="s">
        <v>46</v>
      </c>
      <c r="H423" s="2319">
        <v>-3783.46</v>
      </c>
      <c r="I423" s="2319">
        <v>-2236.94</v>
      </c>
      <c r="J423" s="2319">
        <v>-2695.58</v>
      </c>
      <c r="K423" s="2315"/>
      <c r="L423" s="2315"/>
      <c r="M423" s="2315"/>
      <c r="N423" s="2315"/>
      <c r="O423" s="2315"/>
      <c r="P423" s="2315"/>
      <c r="Q423" s="2315" t="e">
        <f>VLOOKUP(P423,Data!$D$2:$E$144,2,FALSE)</f>
        <v>#N/A</v>
      </c>
    </row>
    <row r="424" spans="1:25" x14ac:dyDescent="0.2">
      <c r="A424" s="2322" t="s">
        <v>2372</v>
      </c>
      <c r="B424" s="2324" t="s">
        <v>3131</v>
      </c>
      <c r="C424" s="2322" t="s">
        <v>2624</v>
      </c>
      <c r="D424" s="1090">
        <v>0</v>
      </c>
      <c r="E424" s="1090" t="s">
        <v>2337</v>
      </c>
      <c r="F424" s="2311" t="s">
        <v>35</v>
      </c>
      <c r="G424" s="2312" t="s">
        <v>46</v>
      </c>
      <c r="H424" s="2318"/>
      <c r="I424" s="2318"/>
      <c r="J424" s="2318"/>
      <c r="O424" s="2310" t="s">
        <v>2503</v>
      </c>
      <c r="P424" s="2310" t="s">
        <v>395</v>
      </c>
      <c r="Q424" s="2310">
        <f>VLOOKUP(P424,Data!$D$2:$E$144,2,FALSE)</f>
        <v>35110000</v>
      </c>
    </row>
    <row r="425" spans="1:25" x14ac:dyDescent="0.2">
      <c r="A425" s="2322" t="s">
        <v>2835</v>
      </c>
      <c r="B425" s="2324" t="s">
        <v>3132</v>
      </c>
      <c r="C425" s="2322" t="s">
        <v>3130</v>
      </c>
      <c r="D425" s="1090">
        <v>3610</v>
      </c>
      <c r="E425" s="1090" t="s">
        <v>2336</v>
      </c>
      <c r="F425" s="2311" t="s">
        <v>35</v>
      </c>
      <c r="G425" s="2312" t="s">
        <v>46</v>
      </c>
      <c r="H425" s="2318"/>
      <c r="I425" s="2318"/>
      <c r="J425" s="2318"/>
      <c r="O425" s="2310" t="s">
        <v>2503</v>
      </c>
      <c r="P425" s="2310" t="s">
        <v>395</v>
      </c>
      <c r="Q425" s="2310">
        <f>VLOOKUP(P425,Data!$D$2:$E$144,2,FALSE)</f>
        <v>35110000</v>
      </c>
    </row>
    <row r="426" spans="1:25" x14ac:dyDescent="0.2">
      <c r="A426" s="2315"/>
      <c r="B426" s="2314"/>
      <c r="C426" s="68"/>
      <c r="D426" s="2319">
        <f>SUM(D427:D428)</f>
        <v>2665.57</v>
      </c>
      <c r="E426" s="2319"/>
      <c r="F426" s="2313" t="s">
        <v>514</v>
      </c>
      <c r="G426" s="2314" t="s">
        <v>1421</v>
      </c>
      <c r="H426" s="2319">
        <v>-4466.2299999999996</v>
      </c>
      <c r="I426" s="2319">
        <v>-2960.78</v>
      </c>
      <c r="J426" s="2319">
        <v>-2665.07</v>
      </c>
      <c r="K426" s="2315"/>
      <c r="L426" s="2315"/>
      <c r="M426" s="2315"/>
      <c r="N426" s="2315"/>
      <c r="O426" s="2315"/>
      <c r="P426" s="2315"/>
      <c r="Q426" s="2315" t="e">
        <f>VLOOKUP(P426,Data!$D$2:$E$144,2,FALSE)</f>
        <v>#N/A</v>
      </c>
    </row>
    <row r="427" spans="1:25" x14ac:dyDescent="0.2">
      <c r="A427" s="2322" t="s">
        <v>2372</v>
      </c>
      <c r="B427" s="2324" t="s">
        <v>2944</v>
      </c>
      <c r="C427" s="14" t="s">
        <v>2650</v>
      </c>
      <c r="D427" s="1090">
        <v>539.57000000000005</v>
      </c>
      <c r="E427" s="1090" t="s">
        <v>2336</v>
      </c>
      <c r="F427" s="2311" t="s">
        <v>514</v>
      </c>
      <c r="G427" s="2312" t="s">
        <v>1421</v>
      </c>
      <c r="H427" s="1090"/>
      <c r="I427" s="1090"/>
      <c r="J427" s="1090"/>
      <c r="O427" s="2310" t="s">
        <v>277</v>
      </c>
      <c r="P427" s="2310" t="s">
        <v>324</v>
      </c>
      <c r="Q427" s="2310">
        <f>VLOOKUP(P427,Data!$D$2:$E$144,2,FALSE)</f>
        <v>15000000</v>
      </c>
    </row>
    <row r="428" spans="1:25" s="2315" customFormat="1" x14ac:dyDescent="0.2">
      <c r="A428" s="2322" t="s">
        <v>2835</v>
      </c>
      <c r="B428" s="2324" t="s">
        <v>2945</v>
      </c>
      <c r="C428" s="14" t="s">
        <v>2943</v>
      </c>
      <c r="D428" s="1090">
        <v>2126</v>
      </c>
      <c r="E428" s="1090" t="s">
        <v>2336</v>
      </c>
      <c r="F428" s="2311" t="s">
        <v>514</v>
      </c>
      <c r="G428" s="2312" t="s">
        <v>1421</v>
      </c>
      <c r="H428" s="1090"/>
      <c r="I428" s="1090"/>
      <c r="J428" s="1090"/>
      <c r="K428" s="2310"/>
      <c r="L428" s="2310"/>
      <c r="M428" s="2310"/>
      <c r="N428" s="2310"/>
      <c r="O428" s="2310" t="s">
        <v>277</v>
      </c>
      <c r="P428" s="2310" t="s">
        <v>324</v>
      </c>
      <c r="Q428" s="2310">
        <f>VLOOKUP(P428,Data!$D$2:$E$144,2,FALSE)</f>
        <v>15000000</v>
      </c>
      <c r="Y428" s="2317"/>
    </row>
    <row r="429" spans="1:25" ht="25.5" x14ac:dyDescent="0.2">
      <c r="A429" s="2322" t="s">
        <v>2832</v>
      </c>
      <c r="B429" s="2324" t="s">
        <v>2135</v>
      </c>
      <c r="C429" s="2322" t="s">
        <v>3106</v>
      </c>
      <c r="D429" s="1090">
        <v>1935</v>
      </c>
      <c r="E429" s="1090" t="s">
        <v>2336</v>
      </c>
      <c r="F429" s="2311" t="s">
        <v>1227</v>
      </c>
      <c r="G429" s="2312" t="s">
        <v>2135</v>
      </c>
      <c r="H429" s="2318">
        <v>0</v>
      </c>
      <c r="I429" s="2318">
        <v>-6929.05</v>
      </c>
      <c r="J429" s="2318">
        <v>-2585</v>
      </c>
      <c r="O429" s="2310" t="s">
        <v>287</v>
      </c>
      <c r="P429" s="2310" t="s">
        <v>413</v>
      </c>
      <c r="Q429" s="2310">
        <f>VLOOKUP(P429,Data!$D$2:$E$144,2,FALSE)</f>
        <v>50110000</v>
      </c>
    </row>
    <row r="430" spans="1:25" x14ac:dyDescent="0.2">
      <c r="B430" s="2312" t="s">
        <v>1770</v>
      </c>
      <c r="D430" s="2318"/>
      <c r="E430" s="2318"/>
      <c r="F430" s="2311" t="s">
        <v>863</v>
      </c>
      <c r="G430" s="2312" t="s">
        <v>1770</v>
      </c>
      <c r="H430" s="2318">
        <v>-8595</v>
      </c>
      <c r="I430" s="2318">
        <v>-3550</v>
      </c>
      <c r="J430" s="2318">
        <v>-2574</v>
      </c>
      <c r="Q430" s="2310" t="e">
        <f>VLOOKUP(P430,Data!$D$2:$E$144,2,FALSE)</f>
        <v>#N/A</v>
      </c>
    </row>
    <row r="431" spans="1:25" s="2315" customFormat="1" x14ac:dyDescent="0.2">
      <c r="B431" s="2314"/>
      <c r="D431" s="2319">
        <f>SUM(D432:D434)</f>
        <v>2625</v>
      </c>
      <c r="E431" s="2319"/>
      <c r="F431" s="2313" t="s">
        <v>1338</v>
      </c>
      <c r="G431" s="2314" t="s">
        <v>2246</v>
      </c>
      <c r="H431" s="2319">
        <v>-2359</v>
      </c>
      <c r="I431" s="2319">
        <v>-2606.6</v>
      </c>
      <c r="J431" s="2319">
        <v>-2562.5</v>
      </c>
      <c r="Q431" s="2315" t="e">
        <f>VLOOKUP(P431,Data!$D$2:$E$144,2,FALSE)</f>
        <v>#N/A</v>
      </c>
      <c r="Y431" s="2317"/>
    </row>
    <row r="432" spans="1:25" x14ac:dyDescent="0.2">
      <c r="A432" s="2310" t="s">
        <v>2346</v>
      </c>
      <c r="B432" s="2312" t="s">
        <v>2596</v>
      </c>
      <c r="C432" s="2310" t="s">
        <v>2348</v>
      </c>
      <c r="D432" s="2318">
        <v>45</v>
      </c>
      <c r="E432" s="2318" t="s">
        <v>2336</v>
      </c>
      <c r="F432" s="2311" t="s">
        <v>1338</v>
      </c>
      <c r="G432" s="2312" t="s">
        <v>2246</v>
      </c>
      <c r="H432" s="1090"/>
      <c r="I432" s="1090"/>
      <c r="J432" s="1090"/>
      <c r="O432" s="2310" t="s">
        <v>276</v>
      </c>
      <c r="P432" s="2310" t="s">
        <v>304</v>
      </c>
      <c r="Q432" s="2310">
        <f>VLOOKUP(P432,Data!$D$2:$E$144,2,FALSE)</f>
        <v>75100000</v>
      </c>
    </row>
    <row r="433" spans="1:25" ht="25.5" x14ac:dyDescent="0.2">
      <c r="A433" s="2322" t="s">
        <v>2564</v>
      </c>
      <c r="B433" s="2324" t="s">
        <v>2597</v>
      </c>
      <c r="C433" s="2322" t="s">
        <v>2595</v>
      </c>
      <c r="D433" s="1090">
        <v>80</v>
      </c>
      <c r="E433" s="1090" t="s">
        <v>2337</v>
      </c>
      <c r="F433" s="2311" t="s">
        <v>1338</v>
      </c>
      <c r="G433" s="2312" t="s">
        <v>2246</v>
      </c>
      <c r="H433" s="1090"/>
      <c r="I433" s="1090"/>
      <c r="J433" s="1090"/>
      <c r="O433" s="2310" t="s">
        <v>276</v>
      </c>
      <c r="P433" s="2310" t="s">
        <v>309</v>
      </c>
      <c r="Q433" s="2310">
        <f>VLOOKUP(P433,Data!$D$2:$E$144,2,FALSE)</f>
        <v>80500000</v>
      </c>
    </row>
    <row r="434" spans="1:25" x14ac:dyDescent="0.2">
      <c r="A434" s="2322" t="s">
        <v>2372</v>
      </c>
      <c r="B434" s="2324" t="s">
        <v>2789</v>
      </c>
      <c r="C434" s="2322" t="s">
        <v>2788</v>
      </c>
      <c r="D434" s="1090">
        <v>2500</v>
      </c>
      <c r="E434" s="1090" t="s">
        <v>2336</v>
      </c>
      <c r="F434" s="2311" t="s">
        <v>1338</v>
      </c>
      <c r="G434" s="2312" t="s">
        <v>2246</v>
      </c>
      <c r="H434" s="2318"/>
      <c r="I434" s="2318"/>
      <c r="J434" s="2318"/>
      <c r="O434" s="2310" t="s">
        <v>276</v>
      </c>
      <c r="P434" s="2310" t="s">
        <v>304</v>
      </c>
      <c r="Q434" s="2310">
        <f>VLOOKUP(P434,Data!$D$2:$E$144,2,FALSE)</f>
        <v>75100000</v>
      </c>
    </row>
    <row r="435" spans="1:25" s="2315" customFormat="1" x14ac:dyDescent="0.2">
      <c r="A435" s="2310"/>
      <c r="B435" s="2312" t="s">
        <v>2055</v>
      </c>
      <c r="C435" s="2310"/>
      <c r="D435" s="2318"/>
      <c r="E435" s="2318"/>
      <c r="F435" s="2311" t="s">
        <v>1147</v>
      </c>
      <c r="G435" s="2312" t="s">
        <v>2055</v>
      </c>
      <c r="H435" s="2318">
        <v>-3395</v>
      </c>
      <c r="I435" s="2318">
        <v>0</v>
      </c>
      <c r="J435" s="2318">
        <v>-2540</v>
      </c>
      <c r="K435" s="2310"/>
      <c r="L435" s="2310"/>
      <c r="M435" s="2310"/>
      <c r="N435" s="2310"/>
      <c r="O435" s="2310"/>
      <c r="P435" s="2310"/>
      <c r="Q435" s="2310" t="e">
        <f>VLOOKUP(P435,Data!$D$2:$E$144,2,FALSE)</f>
        <v>#N/A</v>
      </c>
      <c r="Y435" s="2317"/>
    </row>
    <row r="436" spans="1:25" s="2322" customFormat="1" x14ac:dyDescent="0.2">
      <c r="A436" s="2322" t="s">
        <v>2372</v>
      </c>
      <c r="B436" s="2324" t="s">
        <v>1852</v>
      </c>
      <c r="C436" s="2322" t="s">
        <v>2730</v>
      </c>
      <c r="D436" s="1090">
        <v>2530</v>
      </c>
      <c r="E436" s="1090" t="s">
        <v>2331</v>
      </c>
      <c r="F436" s="2311" t="s">
        <v>945</v>
      </c>
      <c r="G436" s="2312" t="s">
        <v>1852</v>
      </c>
      <c r="H436" s="2318">
        <v>0</v>
      </c>
      <c r="I436" s="2318">
        <v>0</v>
      </c>
      <c r="J436" s="2318">
        <v>-2530</v>
      </c>
      <c r="K436" s="2310"/>
      <c r="L436" s="2310"/>
      <c r="M436" s="2310"/>
      <c r="N436" s="2310"/>
      <c r="O436" s="2310" t="s">
        <v>427</v>
      </c>
      <c r="P436" s="2310" t="s">
        <v>371</v>
      </c>
      <c r="Q436" s="2310">
        <f>VLOOKUP(P436,Data!$D$2:$E$144,2,FALSE)</f>
        <v>72610000</v>
      </c>
      <c r="Y436" s="2325"/>
    </row>
    <row r="437" spans="1:25" s="2322" customFormat="1" ht="25.5" x14ac:dyDescent="0.2">
      <c r="A437" s="2310" t="s">
        <v>2346</v>
      </c>
      <c r="B437" s="2312" t="s">
        <v>1860</v>
      </c>
      <c r="C437" s="2310" t="s">
        <v>2380</v>
      </c>
      <c r="D437" s="2318">
        <v>2475</v>
      </c>
      <c r="E437" s="2318" t="s">
        <v>2336</v>
      </c>
      <c r="F437" s="2311" t="s">
        <v>953</v>
      </c>
      <c r="G437" s="2312" t="s">
        <v>1860</v>
      </c>
      <c r="H437" s="2318">
        <v>-1980</v>
      </c>
      <c r="I437" s="2318">
        <v>-1100</v>
      </c>
      <c r="J437" s="2318">
        <v>-2475</v>
      </c>
      <c r="K437" s="2310"/>
      <c r="L437" s="2310"/>
      <c r="M437" s="2310"/>
      <c r="N437" s="2310"/>
      <c r="O437" s="2310" t="s">
        <v>2378</v>
      </c>
      <c r="P437" s="2310" t="s">
        <v>363</v>
      </c>
      <c r="Q437" s="2310">
        <f>VLOOKUP(P437,Data!$D$2:$E$144,2,FALSE)</f>
        <v>85312320</v>
      </c>
      <c r="Y437" s="2325"/>
    </row>
    <row r="438" spans="1:25" s="2322" customFormat="1" x14ac:dyDescent="0.2">
      <c r="A438" s="2322" t="s">
        <v>2835</v>
      </c>
      <c r="B438" s="2324" t="s">
        <v>1587</v>
      </c>
      <c r="C438" s="2322" t="s">
        <v>3203</v>
      </c>
      <c r="D438" s="1090">
        <v>1500</v>
      </c>
      <c r="E438" s="1090" t="s">
        <v>2336</v>
      </c>
      <c r="F438" s="2311" t="s">
        <v>680</v>
      </c>
      <c r="G438" s="2312" t="s">
        <v>1587</v>
      </c>
      <c r="H438" s="2318">
        <v>-2046.26</v>
      </c>
      <c r="I438" s="2318">
        <v>-2179.3000000000002</v>
      </c>
      <c r="J438" s="2318">
        <v>-2436.64</v>
      </c>
      <c r="K438" s="2310"/>
      <c r="L438" s="2310"/>
      <c r="M438" s="2310"/>
      <c r="N438" s="2310"/>
      <c r="O438" s="2310" t="s">
        <v>276</v>
      </c>
      <c r="P438" s="2310" t="s">
        <v>316</v>
      </c>
      <c r="Q438" s="2310">
        <f>VLOOKUP(P438,Data!$D$2:$E$144,2,FALSE)</f>
        <v>64100000</v>
      </c>
      <c r="Y438" s="2325"/>
    </row>
    <row r="439" spans="1:25" x14ac:dyDescent="0.2">
      <c r="A439" s="2315"/>
      <c r="B439" s="2314"/>
      <c r="C439" s="2315"/>
      <c r="D439" s="2319">
        <f>SUM(D440:D441)</f>
        <v>2432.48</v>
      </c>
      <c r="E439" s="2319"/>
      <c r="F439" s="2313" t="s">
        <v>740</v>
      </c>
      <c r="G439" s="2314" t="s">
        <v>1647</v>
      </c>
      <c r="H439" s="2319">
        <v>-4016.72</v>
      </c>
      <c r="I439" s="2319">
        <v>-1730.39</v>
      </c>
      <c r="J439" s="2319">
        <v>-2432.48</v>
      </c>
      <c r="K439" s="2315"/>
      <c r="L439" s="2315"/>
      <c r="M439" s="2315"/>
      <c r="N439" s="2315"/>
      <c r="O439" s="2315"/>
      <c r="P439" s="2315"/>
      <c r="Q439" s="2315" t="e">
        <f>VLOOKUP(P439,Data!$D$2:$E$144,2,FALSE)</f>
        <v>#N/A</v>
      </c>
    </row>
    <row r="440" spans="1:25" ht="25.5" x14ac:dyDescent="0.2">
      <c r="A440" s="2322" t="s">
        <v>2372</v>
      </c>
      <c r="B440" s="2324" t="s">
        <v>2809</v>
      </c>
      <c r="C440" s="2322" t="s">
        <v>2705</v>
      </c>
      <c r="D440" s="1090">
        <v>2120.48</v>
      </c>
      <c r="E440" s="1090" t="s">
        <v>2336</v>
      </c>
      <c r="F440" s="2311" t="s">
        <v>740</v>
      </c>
      <c r="G440" s="2312" t="s">
        <v>1647</v>
      </c>
      <c r="H440" s="1090"/>
      <c r="I440" s="1090"/>
      <c r="J440" s="1090"/>
      <c r="O440" s="2310" t="s">
        <v>287</v>
      </c>
      <c r="P440" s="2310" t="s">
        <v>417</v>
      </c>
      <c r="Q440" s="2310">
        <f>VLOOKUP(P440,Data!$D$2:$E$144,2,FALSE)</f>
        <v>43800000</v>
      </c>
    </row>
    <row r="441" spans="1:25" ht="25.5" x14ac:dyDescent="0.2">
      <c r="A441" s="2322" t="s">
        <v>2372</v>
      </c>
      <c r="B441" s="2324" t="s">
        <v>2810</v>
      </c>
      <c r="C441" s="2322" t="s">
        <v>2808</v>
      </c>
      <c r="D441" s="890">
        <v>312</v>
      </c>
      <c r="E441" s="598" t="s">
        <v>2336</v>
      </c>
      <c r="F441" s="2311" t="s">
        <v>740</v>
      </c>
      <c r="G441" s="2312" t="s">
        <v>1647</v>
      </c>
      <c r="H441" s="1090"/>
      <c r="I441" s="1090"/>
      <c r="J441" s="1090"/>
      <c r="O441" s="2310" t="s">
        <v>287</v>
      </c>
      <c r="P441" s="2310" t="s">
        <v>417</v>
      </c>
      <c r="Q441" s="2310">
        <f>VLOOKUP(P441,Data!$D$2:$E$144,2,FALSE)</f>
        <v>43800000</v>
      </c>
    </row>
    <row r="442" spans="1:25" x14ac:dyDescent="0.2">
      <c r="B442" s="2312" t="s">
        <v>2107</v>
      </c>
      <c r="C442" s="282"/>
      <c r="D442" s="2318"/>
      <c r="E442" s="2318"/>
      <c r="F442" s="2311" t="s">
        <v>1199</v>
      </c>
      <c r="G442" s="2312" t="s">
        <v>2107</v>
      </c>
      <c r="H442" s="2318">
        <v>0</v>
      </c>
      <c r="I442" s="2318">
        <v>-1800</v>
      </c>
      <c r="J442" s="2318">
        <v>-2361.44</v>
      </c>
      <c r="Q442" s="2310" t="e">
        <f>VLOOKUP(P442,Data!$D$2:$E$144,2,FALSE)</f>
        <v>#N/A</v>
      </c>
    </row>
    <row r="443" spans="1:25" x14ac:dyDescent="0.2">
      <c r="A443" s="2315"/>
      <c r="B443" s="2314"/>
      <c r="C443" s="2315"/>
      <c r="D443" s="2319">
        <f>SUM(D444:D445)</f>
        <v>3328</v>
      </c>
      <c r="E443" s="2319"/>
      <c r="F443" s="2313" t="s">
        <v>1288</v>
      </c>
      <c r="G443" s="2314" t="s">
        <v>2196</v>
      </c>
      <c r="H443" s="2319">
        <v>0</v>
      </c>
      <c r="I443" s="2319">
        <v>0</v>
      </c>
      <c r="J443" s="2319">
        <v>-2342</v>
      </c>
      <c r="K443" s="2315"/>
      <c r="L443" s="2315"/>
      <c r="M443" s="2315"/>
      <c r="N443" s="2315"/>
      <c r="O443" s="2315"/>
      <c r="P443" s="2315"/>
      <c r="Q443" s="2315" t="e">
        <f>VLOOKUP(P443,Data!$D$2:$E$144,2,FALSE)</f>
        <v>#N/A</v>
      </c>
    </row>
    <row r="444" spans="1:25" ht="25.5" x14ac:dyDescent="0.2">
      <c r="A444" s="2322" t="s">
        <v>2524</v>
      </c>
      <c r="B444" s="2324" t="s">
        <v>2592</v>
      </c>
      <c r="C444" s="2322" t="s">
        <v>2545</v>
      </c>
      <c r="D444" s="1090">
        <v>986</v>
      </c>
      <c r="E444" s="1090" t="s">
        <v>2337</v>
      </c>
      <c r="F444" s="2311" t="s">
        <v>1288</v>
      </c>
      <c r="G444" s="2312" t="s">
        <v>2196</v>
      </c>
      <c r="H444" s="1090"/>
      <c r="I444" s="1090"/>
      <c r="J444" s="1090"/>
      <c r="O444" s="2310" t="s">
        <v>284</v>
      </c>
      <c r="P444" s="2310" t="s">
        <v>388</v>
      </c>
      <c r="Q444" s="2310">
        <f>VLOOKUP(P444,Data!$D$2:$E$144,2,FALSE)</f>
        <v>22000000</v>
      </c>
    </row>
    <row r="445" spans="1:25" ht="25.5" x14ac:dyDescent="0.2">
      <c r="A445" s="2322" t="s">
        <v>2564</v>
      </c>
      <c r="B445" s="2324" t="s">
        <v>2593</v>
      </c>
      <c r="C445" s="2322" t="s">
        <v>2576</v>
      </c>
      <c r="D445" s="1090">
        <v>2342</v>
      </c>
      <c r="E445" s="1090" t="s">
        <v>2337</v>
      </c>
      <c r="F445" s="2311" t="s">
        <v>1288</v>
      </c>
      <c r="G445" s="2312" t="s">
        <v>2196</v>
      </c>
      <c r="H445" s="1090"/>
      <c r="I445" s="1090"/>
      <c r="J445" s="1090"/>
      <c r="O445" s="2310" t="s">
        <v>284</v>
      </c>
      <c r="P445" s="2310" t="s">
        <v>388</v>
      </c>
      <c r="Q445" s="2310">
        <f>VLOOKUP(P445,Data!$D$2:$E$144,2,FALSE)</f>
        <v>22000000</v>
      </c>
    </row>
    <row r="446" spans="1:25" s="2315" customFormat="1" x14ac:dyDescent="0.2">
      <c r="A446" s="2310"/>
      <c r="B446" s="2312" t="s">
        <v>2108</v>
      </c>
      <c r="C446" s="2310"/>
      <c r="D446" s="2318"/>
      <c r="E446" s="2318"/>
      <c r="F446" s="2311" t="s">
        <v>1200</v>
      </c>
      <c r="G446" s="2312" t="s">
        <v>2108</v>
      </c>
      <c r="H446" s="2318">
        <v>0</v>
      </c>
      <c r="I446" s="2318">
        <v>-6922.03</v>
      </c>
      <c r="J446" s="2318">
        <v>-2267.8200000000002</v>
      </c>
      <c r="K446" s="2310"/>
      <c r="L446" s="2310"/>
      <c r="M446" s="2310"/>
      <c r="N446" s="2310"/>
      <c r="O446" s="2310"/>
      <c r="P446" s="2310"/>
      <c r="Q446" s="2310" t="e">
        <f>VLOOKUP(P446,Data!$D$2:$E$144,2,FALSE)</f>
        <v>#N/A</v>
      </c>
      <c r="Y446" s="2317"/>
    </row>
    <row r="447" spans="1:25" ht="15" x14ac:dyDescent="0.25">
      <c r="A447" s="2322" t="s">
        <v>2832</v>
      </c>
      <c r="B447" s="2324" t="s">
        <v>1737</v>
      </c>
      <c r="C447" s="281"/>
      <c r="D447" s="1090">
        <v>0</v>
      </c>
      <c r="E447" s="1090" t="s">
        <v>2331</v>
      </c>
      <c r="F447" s="2311" t="s">
        <v>830</v>
      </c>
      <c r="G447" s="2312" t="s">
        <v>1737</v>
      </c>
      <c r="H447" s="2318">
        <v>-45269.7</v>
      </c>
      <c r="I447" s="2318">
        <v>-8341.5</v>
      </c>
      <c r="J447" s="2318">
        <v>-2261.5</v>
      </c>
      <c r="Q447" s="2310" t="e">
        <f>VLOOKUP(P447,Data!$D$2:$E$144,2,FALSE)</f>
        <v>#N/A</v>
      </c>
    </row>
    <row r="448" spans="1:25" x14ac:dyDescent="0.2">
      <c r="B448" s="2312" t="s">
        <v>2098</v>
      </c>
      <c r="D448" s="2318"/>
      <c r="E448" s="2318"/>
      <c r="F448" s="2311" t="s">
        <v>1190</v>
      </c>
      <c r="G448" s="2312" t="s">
        <v>2098</v>
      </c>
      <c r="H448" s="2318">
        <v>0</v>
      </c>
      <c r="I448" s="2318">
        <v>-1280.69</v>
      </c>
      <c r="J448" s="2318">
        <v>-2259.85</v>
      </c>
      <c r="Q448" s="2310" t="e">
        <f>VLOOKUP(P448,Data!$D$2:$E$144,2,FALSE)</f>
        <v>#N/A</v>
      </c>
    </row>
    <row r="449" spans="1:25" x14ac:dyDescent="0.2">
      <c r="A449" s="2310" t="s">
        <v>2346</v>
      </c>
      <c r="B449" s="2312" t="s">
        <v>1731</v>
      </c>
      <c r="C449" s="2310" t="s">
        <v>2348</v>
      </c>
      <c r="D449" s="2318">
        <v>2050</v>
      </c>
      <c r="E449" s="2318" t="s">
        <v>2336</v>
      </c>
      <c r="F449" s="2311" t="s">
        <v>824</v>
      </c>
      <c r="G449" s="2312" t="s">
        <v>1731</v>
      </c>
      <c r="H449" s="2318">
        <v>-825</v>
      </c>
      <c r="I449" s="2318">
        <v>-80</v>
      </c>
      <c r="J449" s="2318">
        <v>-2255</v>
      </c>
      <c r="O449" s="2310" t="s">
        <v>276</v>
      </c>
      <c r="P449" s="2310" t="s">
        <v>304</v>
      </c>
      <c r="Q449" s="2310">
        <f>VLOOKUP(P449,Data!$D$2:$E$144,2,FALSE)</f>
        <v>75100000</v>
      </c>
    </row>
    <row r="450" spans="1:25" x14ac:dyDescent="0.2">
      <c r="B450" s="2312" t="s">
        <v>2280</v>
      </c>
      <c r="D450" s="2318"/>
      <c r="E450" s="2318"/>
      <c r="F450" s="2311" t="s">
        <v>1368</v>
      </c>
      <c r="G450" s="2312" t="s">
        <v>2280</v>
      </c>
      <c r="H450" s="2318">
        <v>0</v>
      </c>
      <c r="I450" s="2318">
        <v>-6241.51</v>
      </c>
      <c r="J450" s="2318">
        <v>-2229.0500000000002</v>
      </c>
      <c r="Q450" s="2310" t="e">
        <f>VLOOKUP(P450,Data!$D$2:$E$144,2,FALSE)</f>
        <v>#N/A</v>
      </c>
    </row>
    <row r="451" spans="1:25" x14ac:dyDescent="0.2">
      <c r="B451" s="2312" t="s">
        <v>2157</v>
      </c>
      <c r="D451" s="2318"/>
      <c r="E451" s="2318"/>
      <c r="F451" s="2311" t="s">
        <v>1249</v>
      </c>
      <c r="G451" s="2312" t="s">
        <v>2157</v>
      </c>
      <c r="H451" s="2318">
        <v>0</v>
      </c>
      <c r="I451" s="2318">
        <v>-3019.92</v>
      </c>
      <c r="J451" s="2318">
        <v>-2222.67</v>
      </c>
      <c r="Q451" s="2310" t="e">
        <f>VLOOKUP(P451,Data!$D$2:$E$144,2,FALSE)</f>
        <v>#N/A</v>
      </c>
    </row>
    <row r="452" spans="1:25" ht="25.5" x14ac:dyDescent="0.2">
      <c r="A452" s="2322" t="s">
        <v>2832</v>
      </c>
      <c r="B452" s="2324" t="s">
        <v>1382</v>
      </c>
      <c r="C452" s="2322" t="s">
        <v>2881</v>
      </c>
      <c r="D452" s="1090">
        <v>2431</v>
      </c>
      <c r="E452" s="1090" t="s">
        <v>2336</v>
      </c>
      <c r="F452" s="2311" t="s">
        <v>475</v>
      </c>
      <c r="G452" s="2312" t="s">
        <v>1382</v>
      </c>
      <c r="H452" s="2318">
        <v>-639.03</v>
      </c>
      <c r="I452" s="2318">
        <v>-367.5</v>
      </c>
      <c r="J452" s="2318">
        <v>-2198.02</v>
      </c>
      <c r="O452" s="2310" t="s">
        <v>287</v>
      </c>
      <c r="P452" s="2310" t="s">
        <v>412</v>
      </c>
      <c r="Q452" s="2310">
        <f>VLOOKUP(P452,Data!$D$2:$E$144,2,FALSE)</f>
        <v>34300000</v>
      </c>
    </row>
    <row r="453" spans="1:25" ht="25.5" x14ac:dyDescent="0.2">
      <c r="A453" s="2322" t="s">
        <v>2372</v>
      </c>
      <c r="B453" s="2324" t="s">
        <v>1548</v>
      </c>
      <c r="C453" s="2322" t="s">
        <v>2684</v>
      </c>
      <c r="D453" s="1090">
        <v>496.8</v>
      </c>
      <c r="E453" s="1090" t="s">
        <v>2336</v>
      </c>
      <c r="F453" s="2311" t="s">
        <v>641</v>
      </c>
      <c r="G453" s="2312" t="s">
        <v>1548</v>
      </c>
      <c r="H453" s="2318">
        <v>-2148.5</v>
      </c>
      <c r="I453" s="2318">
        <v>-3187.58</v>
      </c>
      <c r="J453" s="2318">
        <v>-2135.5</v>
      </c>
      <c r="O453" s="2310" t="s">
        <v>287</v>
      </c>
      <c r="P453" s="2310" t="s">
        <v>417</v>
      </c>
      <c r="Q453" s="2310">
        <f>VLOOKUP(P453,Data!$D$2:$E$144,2,FALSE)</f>
        <v>43800000</v>
      </c>
    </row>
    <row r="454" spans="1:25" x14ac:dyDescent="0.2">
      <c r="A454" s="2315"/>
      <c r="B454" s="2314"/>
      <c r="C454" s="2315"/>
      <c r="D454" s="2319">
        <f>SUM(D455:D457)</f>
        <v>210</v>
      </c>
      <c r="E454" s="2319"/>
      <c r="F454" s="2313" t="s">
        <v>815</v>
      </c>
      <c r="G454" s="2314" t="s">
        <v>1722</v>
      </c>
      <c r="H454" s="2319">
        <v>-1289.6400000000001</v>
      </c>
      <c r="I454" s="2319">
        <v>-1973.92</v>
      </c>
      <c r="J454" s="2319">
        <v>-2106.06</v>
      </c>
      <c r="K454" s="2315"/>
      <c r="L454" s="2315"/>
      <c r="M454" s="2315"/>
      <c r="N454" s="2315"/>
      <c r="O454" s="2315"/>
      <c r="P454" s="2315"/>
      <c r="Q454" s="2315" t="e">
        <f>VLOOKUP(P454,Data!$D$2:$E$144,2,FALSE)</f>
        <v>#N/A</v>
      </c>
    </row>
    <row r="455" spans="1:25" x14ac:dyDescent="0.2">
      <c r="A455" s="2310" t="s">
        <v>2485</v>
      </c>
      <c r="B455" s="2312" t="s">
        <v>2538</v>
      </c>
      <c r="C455" s="2310" t="s">
        <v>2488</v>
      </c>
      <c r="D455" s="2318"/>
      <c r="E455" s="2318" t="s">
        <v>2336</v>
      </c>
      <c r="F455" s="2311" t="s">
        <v>815</v>
      </c>
      <c r="G455" s="2312" t="s">
        <v>1722</v>
      </c>
      <c r="H455" s="1090"/>
      <c r="I455" s="1090"/>
      <c r="J455" s="1090"/>
      <c r="O455" s="2310" t="s">
        <v>427</v>
      </c>
      <c r="P455" s="2310" t="s">
        <v>370</v>
      </c>
      <c r="Q455" s="2310">
        <f>VLOOKUP(P455,Data!$D$2:$E$144,2,FALSE)</f>
        <v>30200000</v>
      </c>
    </row>
    <row r="456" spans="1:25" ht="25.5" x14ac:dyDescent="0.25">
      <c r="A456" s="2322" t="s">
        <v>2524</v>
      </c>
      <c r="B456" s="2324" t="s">
        <v>2539</v>
      </c>
      <c r="C456" s="281"/>
      <c r="D456" s="1090">
        <v>0</v>
      </c>
      <c r="E456" s="1090" t="s">
        <v>2331</v>
      </c>
      <c r="F456" s="2311" t="s">
        <v>815</v>
      </c>
      <c r="G456" s="2312" t="s">
        <v>1722</v>
      </c>
      <c r="H456" s="1090"/>
      <c r="I456" s="1090"/>
      <c r="J456" s="1090"/>
      <c r="O456" s="2310" t="s">
        <v>427</v>
      </c>
      <c r="P456" s="2310" t="s">
        <v>370</v>
      </c>
      <c r="Q456" s="2310">
        <f>VLOOKUP(P456,Data!$D$2:$E$144,2,FALSE)</f>
        <v>30200000</v>
      </c>
    </row>
    <row r="457" spans="1:25" ht="25.5" x14ac:dyDescent="0.2">
      <c r="A457" s="2322" t="s">
        <v>2835</v>
      </c>
      <c r="B457" s="2265" t="s">
        <v>3243</v>
      </c>
      <c r="C457" s="2322" t="s">
        <v>2925</v>
      </c>
      <c r="D457" s="1090">
        <v>210</v>
      </c>
      <c r="E457" s="1090" t="s">
        <v>2336</v>
      </c>
      <c r="F457" s="2311" t="s">
        <v>815</v>
      </c>
      <c r="G457" s="2312" t="s">
        <v>1722</v>
      </c>
      <c r="H457" s="1090"/>
      <c r="I457" s="1090"/>
      <c r="J457" s="1090"/>
      <c r="O457" s="2310" t="s">
        <v>2757</v>
      </c>
      <c r="P457" s="2310" t="s">
        <v>328</v>
      </c>
      <c r="Q457" s="2310">
        <f>VLOOKUP(P457,Data!$D$2:$E$144,2,FALSE)</f>
        <v>39830000</v>
      </c>
    </row>
    <row r="458" spans="1:25" x14ac:dyDescent="0.2">
      <c r="B458" s="2312" t="s">
        <v>1485</v>
      </c>
      <c r="D458" s="2318"/>
      <c r="E458" s="2318"/>
      <c r="F458" s="2311" t="s">
        <v>578</v>
      </c>
      <c r="G458" s="2312" t="s">
        <v>1485</v>
      </c>
      <c r="H458" s="2318">
        <v>-4638.75</v>
      </c>
      <c r="I458" s="2318">
        <v>-5231.25</v>
      </c>
      <c r="J458" s="2318">
        <v>-2092.5</v>
      </c>
      <c r="Q458" s="2310" t="e">
        <f>VLOOKUP(P458,Data!$D$2:$E$144,2,FALSE)</f>
        <v>#N/A</v>
      </c>
    </row>
    <row r="459" spans="1:25" ht="25.5" x14ac:dyDescent="0.2">
      <c r="A459" s="2322" t="s">
        <v>2835</v>
      </c>
      <c r="B459" s="2324" t="s">
        <v>1501</v>
      </c>
      <c r="C459" s="2322" t="s">
        <v>3080</v>
      </c>
      <c r="D459" s="1090">
        <v>799</v>
      </c>
      <c r="E459" s="1090" t="s">
        <v>2336</v>
      </c>
      <c r="F459" s="2311" t="s">
        <v>594</v>
      </c>
      <c r="G459" s="2312" t="s">
        <v>1501</v>
      </c>
      <c r="H459" s="2318">
        <v>-1410.17</v>
      </c>
      <c r="I459" s="2318">
        <v>-1775.96</v>
      </c>
      <c r="J459" s="2318">
        <v>-2088.15</v>
      </c>
      <c r="O459" s="2310" t="s">
        <v>2378</v>
      </c>
      <c r="P459" s="2310" t="s">
        <v>365</v>
      </c>
      <c r="Q459" s="2310">
        <f>VLOOKUP(P459,Data!$D$2:$E$144,2,FALSE)</f>
        <v>33140000</v>
      </c>
    </row>
    <row r="460" spans="1:25" x14ac:dyDescent="0.2">
      <c r="A460" s="2322" t="s">
        <v>2372</v>
      </c>
      <c r="B460" s="2324" t="s">
        <v>1721</v>
      </c>
      <c r="C460" s="2322" t="s">
        <v>2718</v>
      </c>
      <c r="D460" s="1090">
        <v>2048</v>
      </c>
      <c r="E460" s="1090" t="s">
        <v>2337</v>
      </c>
      <c r="F460" s="2311" t="s">
        <v>814</v>
      </c>
      <c r="G460" s="2312" t="s">
        <v>1721</v>
      </c>
      <c r="H460" s="2318">
        <v>0</v>
      </c>
      <c r="I460" s="2318">
        <v>-1158</v>
      </c>
      <c r="J460" s="2318">
        <v>-2048</v>
      </c>
      <c r="O460" s="2310" t="s">
        <v>276</v>
      </c>
      <c r="P460" s="2310" t="s">
        <v>309</v>
      </c>
      <c r="Q460" s="2310">
        <f>VLOOKUP(P460,Data!$D$2:$E$144,2,FALSE)</f>
        <v>80500000</v>
      </c>
    </row>
    <row r="461" spans="1:25" x14ac:dyDescent="0.2">
      <c r="A461" s="2322" t="s">
        <v>2835</v>
      </c>
      <c r="B461" s="2324" t="s">
        <v>1552</v>
      </c>
      <c r="C461" s="14" t="s">
        <v>3134</v>
      </c>
      <c r="D461" s="1090">
        <v>9546</v>
      </c>
      <c r="E461" s="1090" t="s">
        <v>2336</v>
      </c>
      <c r="F461" s="2311" t="s">
        <v>645</v>
      </c>
      <c r="G461" s="2312" t="s">
        <v>1552</v>
      </c>
      <c r="H461" s="2318">
        <v>-8680</v>
      </c>
      <c r="I461" s="2318">
        <v>-52947.8</v>
      </c>
      <c r="J461" s="2318">
        <v>-2045.5</v>
      </c>
      <c r="O461" s="2310" t="s">
        <v>2379</v>
      </c>
      <c r="P461" s="2310" t="s">
        <v>344</v>
      </c>
      <c r="Q461" s="2310">
        <f>VLOOKUP(P461,Data!$D$2:$E$144,2,FALSE)</f>
        <v>35113400</v>
      </c>
    </row>
    <row r="462" spans="1:25" s="2315" customFormat="1" ht="25.5" x14ac:dyDescent="0.2">
      <c r="A462" s="2322" t="s">
        <v>2832</v>
      </c>
      <c r="B462" s="2324" t="s">
        <v>1903</v>
      </c>
      <c r="C462" s="2322" t="s">
        <v>3075</v>
      </c>
      <c r="D462" s="1090">
        <v>2022</v>
      </c>
      <c r="E462" s="1090" t="s">
        <v>2336</v>
      </c>
      <c r="F462" s="2311" t="s">
        <v>996</v>
      </c>
      <c r="G462" s="2312" t="s">
        <v>1903</v>
      </c>
      <c r="H462" s="2318">
        <v>-2665.09</v>
      </c>
      <c r="I462" s="2318">
        <v>-1990.57</v>
      </c>
      <c r="J462" s="2318">
        <v>-2022.4</v>
      </c>
      <c r="K462" s="2310"/>
      <c r="L462" s="2310"/>
      <c r="M462" s="2310"/>
      <c r="N462" s="2310"/>
      <c r="O462" s="2310" t="s">
        <v>287</v>
      </c>
      <c r="P462" s="2310" t="s">
        <v>417</v>
      </c>
      <c r="Q462" s="2310">
        <f>VLOOKUP(P462,Data!$D$2:$E$144,2,FALSE)</f>
        <v>43800000</v>
      </c>
      <c r="Y462" s="2317"/>
    </row>
    <row r="463" spans="1:25" x14ac:dyDescent="0.2">
      <c r="B463" s="2312" t="s">
        <v>1617</v>
      </c>
      <c r="D463" s="2318"/>
      <c r="E463" s="2318"/>
      <c r="F463" s="2311" t="s">
        <v>710</v>
      </c>
      <c r="G463" s="2312" t="s">
        <v>1617</v>
      </c>
      <c r="H463" s="2318">
        <v>0</v>
      </c>
      <c r="I463" s="2318">
        <v>0</v>
      </c>
      <c r="J463" s="2318">
        <v>-2021.81</v>
      </c>
      <c r="Q463" s="2310" t="e">
        <f>VLOOKUP(P463,Data!$D$2:$E$144,2,FALSE)</f>
        <v>#N/A</v>
      </c>
    </row>
    <row r="464" spans="1:25" x14ac:dyDescent="0.2">
      <c r="B464" s="2312" t="s">
        <v>1710</v>
      </c>
      <c r="D464" s="2318"/>
      <c r="E464" s="2318"/>
      <c r="F464" s="2311" t="s">
        <v>803</v>
      </c>
      <c r="G464" s="2312" t="s">
        <v>1710</v>
      </c>
      <c r="H464" s="2318">
        <v>-1765.35</v>
      </c>
      <c r="I464" s="2318">
        <v>-1838.65</v>
      </c>
      <c r="J464" s="2318">
        <v>-1993</v>
      </c>
      <c r="Q464" s="2310" t="e">
        <f>VLOOKUP(P464,Data!$D$2:$E$144,2,FALSE)</f>
        <v>#N/A</v>
      </c>
    </row>
    <row r="465" spans="1:25" x14ac:dyDescent="0.2">
      <c r="A465" s="2322" t="s">
        <v>2835</v>
      </c>
      <c r="B465" s="2324" t="s">
        <v>1605</v>
      </c>
      <c r="C465" s="2322" t="s">
        <v>3230</v>
      </c>
      <c r="D465" s="1090">
        <v>2003</v>
      </c>
      <c r="E465" s="1090" t="s">
        <v>2336</v>
      </c>
      <c r="F465" s="2311" t="s">
        <v>698</v>
      </c>
      <c r="G465" s="2312" t="s">
        <v>1605</v>
      </c>
      <c r="H465" s="2318">
        <v>-1576.99</v>
      </c>
      <c r="I465" s="2318">
        <v>-6097</v>
      </c>
      <c r="J465" s="2318">
        <v>-1963.3</v>
      </c>
      <c r="O465" s="2310" t="s">
        <v>2379</v>
      </c>
      <c r="P465" s="2310" t="s">
        <v>345</v>
      </c>
      <c r="Q465" s="2310">
        <f>VLOOKUP(P465,Data!$D$2:$E$144,2,FALSE)</f>
        <v>98393000</v>
      </c>
    </row>
    <row r="466" spans="1:25" x14ac:dyDescent="0.2">
      <c r="A466" s="2322" t="s">
        <v>2835</v>
      </c>
      <c r="B466" s="2324" t="s">
        <v>1747</v>
      </c>
      <c r="C466" s="2322" t="s">
        <v>3084</v>
      </c>
      <c r="D466" s="1090">
        <v>0</v>
      </c>
      <c r="E466" s="1090" t="s">
        <v>2331</v>
      </c>
      <c r="F466" s="2311" t="s">
        <v>840</v>
      </c>
      <c r="G466" s="2312" t="s">
        <v>1747</v>
      </c>
      <c r="H466" s="2318">
        <v>-20.5</v>
      </c>
      <c r="I466" s="2318">
        <v>-76.400000000000006</v>
      </c>
      <c r="J466" s="2318">
        <v>-1925</v>
      </c>
      <c r="Q466" s="2310" t="e">
        <f>VLOOKUP(P466,Data!$D$2:$E$144,2,FALSE)</f>
        <v>#N/A</v>
      </c>
    </row>
    <row r="467" spans="1:25" ht="15" x14ac:dyDescent="0.25">
      <c r="A467" s="2315"/>
      <c r="B467" s="2314"/>
      <c r="C467" s="466"/>
      <c r="D467" s="2319">
        <f>SUM(D468:D470)</f>
        <v>1065</v>
      </c>
      <c r="E467" s="2319"/>
      <c r="F467" s="2313" t="s">
        <v>589</v>
      </c>
      <c r="G467" s="2314" t="s">
        <v>1496</v>
      </c>
      <c r="H467" s="2319">
        <v>-5861.8</v>
      </c>
      <c r="I467" s="2319">
        <v>-6563.31</v>
      </c>
      <c r="J467" s="2319">
        <v>-1905.57</v>
      </c>
      <c r="K467" s="2315"/>
      <c r="L467" s="2315"/>
      <c r="M467" s="2315"/>
      <c r="N467" s="2315"/>
      <c r="O467" s="2315"/>
      <c r="P467" s="2315"/>
      <c r="Q467" s="2315" t="e">
        <f>VLOOKUP(P467,Data!$D$2:$E$144,2,FALSE)</f>
        <v>#N/A</v>
      </c>
    </row>
    <row r="468" spans="1:25" ht="25.5" x14ac:dyDescent="0.2">
      <c r="A468" s="2322" t="s">
        <v>2524</v>
      </c>
      <c r="B468" s="2324" t="s">
        <v>3070</v>
      </c>
      <c r="C468" s="2322"/>
      <c r="D468" s="2322">
        <v>0</v>
      </c>
      <c r="E468" s="2318" t="s">
        <v>2331</v>
      </c>
      <c r="F468" s="2311" t="s">
        <v>589</v>
      </c>
      <c r="G468" s="2312" t="s">
        <v>1496</v>
      </c>
      <c r="H468" s="1090"/>
      <c r="I468" s="1090"/>
      <c r="J468" s="1090"/>
      <c r="Q468" s="2310" t="e">
        <f>VLOOKUP(P468,Data!$D$2:$E$144,2,FALSE)</f>
        <v>#N/A</v>
      </c>
    </row>
    <row r="469" spans="1:25" ht="25.5" x14ac:dyDescent="0.2">
      <c r="A469" s="2322" t="s">
        <v>2832</v>
      </c>
      <c r="B469" s="2324" t="s">
        <v>3071</v>
      </c>
      <c r="C469" s="2322" t="s">
        <v>3068</v>
      </c>
      <c r="D469" s="1090">
        <v>1000</v>
      </c>
      <c r="E469" s="1090" t="s">
        <v>2336</v>
      </c>
      <c r="F469" s="2311" t="s">
        <v>589</v>
      </c>
      <c r="G469" s="2312" t="s">
        <v>1496</v>
      </c>
      <c r="H469" s="1090"/>
      <c r="I469" s="1090"/>
      <c r="J469" s="1090"/>
      <c r="O469" s="2310" t="s">
        <v>287</v>
      </c>
      <c r="P469" s="2310" t="s">
        <v>412</v>
      </c>
      <c r="Q469" s="2310">
        <f>VLOOKUP(P469,Data!$D$2:$E$144,2,FALSE)</f>
        <v>34300000</v>
      </c>
    </row>
    <row r="470" spans="1:25" x14ac:dyDescent="0.2">
      <c r="A470" s="2322" t="s">
        <v>2835</v>
      </c>
      <c r="B470" s="2324" t="s">
        <v>3072</v>
      </c>
      <c r="C470" s="2322" t="s">
        <v>3069</v>
      </c>
      <c r="D470" s="1090">
        <v>65</v>
      </c>
      <c r="E470" s="1090" t="s">
        <v>2336</v>
      </c>
      <c r="F470" s="2311" t="s">
        <v>589</v>
      </c>
      <c r="G470" s="2312" t="s">
        <v>1496</v>
      </c>
      <c r="H470" s="1090"/>
      <c r="I470" s="1090"/>
      <c r="J470" s="1090"/>
      <c r="O470" s="2310" t="s">
        <v>280</v>
      </c>
      <c r="P470" s="2310" t="s">
        <v>350</v>
      </c>
      <c r="Q470" s="2310">
        <f>VLOOKUP(P470,Data!$D$2:$E$144,2,FALSE)</f>
        <v>31500000</v>
      </c>
    </row>
    <row r="471" spans="1:25" x14ac:dyDescent="0.2">
      <c r="A471" s="2315"/>
      <c r="B471" s="2314"/>
      <c r="C471" s="2315"/>
      <c r="D471" s="2319">
        <f>SUM(D472:D473)</f>
        <v>3900</v>
      </c>
      <c r="E471" s="2319"/>
      <c r="F471" s="2313" t="s">
        <v>1198</v>
      </c>
      <c r="G471" s="2314" t="s">
        <v>2106</v>
      </c>
      <c r="H471" s="2319">
        <v>0</v>
      </c>
      <c r="I471" s="2319">
        <v>-6734.2</v>
      </c>
      <c r="J471" s="2319">
        <v>-1900</v>
      </c>
      <c r="K471" s="2315"/>
      <c r="L471" s="2315"/>
      <c r="M471" s="2315"/>
      <c r="N471" s="2315"/>
      <c r="O471" s="2315"/>
      <c r="P471" s="2315"/>
      <c r="Q471" s="2315" t="e">
        <f>VLOOKUP(P471,Data!$D$2:$E$144,2,FALSE)</f>
        <v>#N/A</v>
      </c>
    </row>
    <row r="472" spans="1:25" x14ac:dyDescent="0.2">
      <c r="A472" s="2310" t="s">
        <v>2485</v>
      </c>
      <c r="B472" s="2312" t="s">
        <v>2769</v>
      </c>
      <c r="C472" s="2322" t="s">
        <v>2496</v>
      </c>
      <c r="D472" s="1090">
        <v>2000</v>
      </c>
      <c r="E472" s="1090" t="s">
        <v>2336</v>
      </c>
      <c r="F472" s="2311" t="s">
        <v>1198</v>
      </c>
      <c r="G472" s="2312" t="s">
        <v>2106</v>
      </c>
      <c r="H472" s="1090"/>
      <c r="I472" s="1090"/>
      <c r="J472" s="1090"/>
      <c r="O472" s="2310" t="s">
        <v>276</v>
      </c>
      <c r="P472" s="2310" t="s">
        <v>309</v>
      </c>
      <c r="Q472" s="2310">
        <f>VLOOKUP(P472,Data!$D$2:$E$144,2,FALSE)</f>
        <v>80500000</v>
      </c>
    </row>
    <row r="473" spans="1:25" x14ac:dyDescent="0.2">
      <c r="A473" s="2322" t="s">
        <v>2372</v>
      </c>
      <c r="B473" s="2324" t="s">
        <v>2770</v>
      </c>
      <c r="C473" s="2322" t="s">
        <v>2768</v>
      </c>
      <c r="D473" s="1090">
        <v>1900</v>
      </c>
      <c r="E473" s="1090" t="s">
        <v>2336</v>
      </c>
      <c r="F473" s="2311" t="s">
        <v>1198</v>
      </c>
      <c r="G473" s="2312" t="s">
        <v>2106</v>
      </c>
      <c r="H473" s="1090"/>
      <c r="I473" s="1090"/>
      <c r="J473" s="1090"/>
      <c r="O473" s="2310" t="s">
        <v>276</v>
      </c>
      <c r="P473" s="2310" t="s">
        <v>309</v>
      </c>
      <c r="Q473" s="2310">
        <f>VLOOKUP(P473,Data!$D$2:$E$144,2,FALSE)</f>
        <v>80500000</v>
      </c>
    </row>
    <row r="474" spans="1:25" ht="25.5" x14ac:dyDescent="0.2">
      <c r="A474" s="2322" t="s">
        <v>2832</v>
      </c>
      <c r="B474" s="2324" t="s">
        <v>1745</v>
      </c>
      <c r="C474" s="2322" t="s">
        <v>3148</v>
      </c>
      <c r="D474" s="1090">
        <v>2003</v>
      </c>
      <c r="E474" s="1090" t="s">
        <v>2336</v>
      </c>
      <c r="F474" s="2311" t="s">
        <v>838</v>
      </c>
      <c r="G474" s="2312" t="s">
        <v>1745</v>
      </c>
      <c r="H474" s="2318">
        <v>-1326.27</v>
      </c>
      <c r="I474" s="2318">
        <v>-4489.71</v>
      </c>
      <c r="J474" s="2318">
        <v>-1870.61</v>
      </c>
      <c r="O474" s="2310" t="s">
        <v>287</v>
      </c>
      <c r="P474" s="2310" t="s">
        <v>412</v>
      </c>
      <c r="Q474" s="2310">
        <f>VLOOKUP(P474,Data!$D$2:$E$144,2,FALSE)</f>
        <v>34300000</v>
      </c>
    </row>
    <row r="475" spans="1:25" s="2315" customFormat="1" ht="25.5" x14ac:dyDescent="0.2">
      <c r="A475" s="2322" t="s">
        <v>2524</v>
      </c>
      <c r="B475" s="2324" t="s">
        <v>1558</v>
      </c>
      <c r="C475" s="2322" t="s">
        <v>2550</v>
      </c>
      <c r="D475" s="1090">
        <v>226.67</v>
      </c>
      <c r="E475" s="1090" t="s">
        <v>2336</v>
      </c>
      <c r="F475" s="2311" t="s">
        <v>651</v>
      </c>
      <c r="G475" s="2312" t="s">
        <v>1558</v>
      </c>
      <c r="H475" s="2318">
        <v>-2804.28</v>
      </c>
      <c r="I475" s="2318">
        <v>-1818.93</v>
      </c>
      <c r="J475" s="2318">
        <v>-1863.93</v>
      </c>
      <c r="K475" s="2310"/>
      <c r="L475" s="2310"/>
      <c r="M475" s="2310"/>
      <c r="N475" s="2310"/>
      <c r="O475" s="2310" t="s">
        <v>276</v>
      </c>
      <c r="P475" s="2310" t="s">
        <v>316</v>
      </c>
      <c r="Q475" s="2310">
        <f>VLOOKUP(P475,Data!$D$2:$E$144,2,FALSE)</f>
        <v>64100000</v>
      </c>
      <c r="Y475" s="2317"/>
    </row>
    <row r="476" spans="1:25" x14ac:dyDescent="0.2">
      <c r="A476" s="2315"/>
      <c r="B476" s="2314"/>
      <c r="C476" s="2315"/>
      <c r="D476" s="2319">
        <f>SUM(D477:D478)</f>
        <v>1845</v>
      </c>
      <c r="E476" s="2319"/>
      <c r="F476" s="2313" t="s">
        <v>1022</v>
      </c>
      <c r="G476" s="2314" t="s">
        <v>1929</v>
      </c>
      <c r="H476" s="2319">
        <v>-42</v>
      </c>
      <c r="I476" s="2319">
        <v>0</v>
      </c>
      <c r="J476" s="2319">
        <v>-1845.25</v>
      </c>
      <c r="K476" s="2315"/>
      <c r="L476" s="2315"/>
      <c r="M476" s="2315"/>
      <c r="N476" s="2315"/>
      <c r="O476" s="2315"/>
      <c r="P476" s="2315"/>
      <c r="Q476" s="2315" t="e">
        <f>VLOOKUP(P476,Data!$D$2:$E$144,2,FALSE)</f>
        <v>#N/A</v>
      </c>
    </row>
    <row r="477" spans="1:25" ht="25.5" x14ac:dyDescent="0.2">
      <c r="A477" s="2322" t="s">
        <v>2485</v>
      </c>
      <c r="B477" s="2324" t="s">
        <v>3098</v>
      </c>
      <c r="C477" s="2322" t="s">
        <v>2646</v>
      </c>
      <c r="D477" s="1090"/>
      <c r="E477" s="1090" t="s">
        <v>2336</v>
      </c>
      <c r="F477" s="2311" t="s">
        <v>1022</v>
      </c>
      <c r="G477" s="2312" t="s">
        <v>1929</v>
      </c>
      <c r="H477" s="1090"/>
      <c r="I477" s="1090"/>
      <c r="J477" s="1090"/>
      <c r="O477" s="2310" t="s">
        <v>2379</v>
      </c>
      <c r="P477" s="2310" t="s">
        <v>343</v>
      </c>
      <c r="Q477" s="2310">
        <f>VLOOKUP(P477,Data!$D$2:$E$144,2,FALSE)</f>
        <v>18100000</v>
      </c>
    </row>
    <row r="478" spans="1:25" x14ac:dyDescent="0.2">
      <c r="A478" s="2322" t="s">
        <v>2835</v>
      </c>
      <c r="B478" s="2324" t="s">
        <v>3100</v>
      </c>
      <c r="C478" s="2322" t="s">
        <v>3099</v>
      </c>
      <c r="D478" s="1090">
        <v>1845</v>
      </c>
      <c r="E478" s="1090" t="s">
        <v>2336</v>
      </c>
      <c r="F478" s="2311" t="s">
        <v>1022</v>
      </c>
      <c r="G478" s="2312" t="s">
        <v>1929</v>
      </c>
      <c r="H478" s="1090"/>
      <c r="I478" s="1090"/>
      <c r="J478" s="1090"/>
      <c r="O478" s="2310" t="s">
        <v>2503</v>
      </c>
      <c r="P478" s="2310" t="s">
        <v>395</v>
      </c>
      <c r="Q478" s="2310">
        <f>VLOOKUP(P478,Data!$D$2:$E$144,2,FALSE)</f>
        <v>35110000</v>
      </c>
    </row>
    <row r="479" spans="1:25" s="2315" customFormat="1" x14ac:dyDescent="0.2">
      <c r="B479" s="2314"/>
      <c r="D479" s="2319">
        <f>SUM(D480:D481)</f>
        <v>1806.6</v>
      </c>
      <c r="E479" s="2319"/>
      <c r="F479" s="2313" t="s">
        <v>1091</v>
      </c>
      <c r="G479" s="2314" t="s">
        <v>1998</v>
      </c>
      <c r="H479" s="2319">
        <v>-967.9</v>
      </c>
      <c r="I479" s="2319">
        <v>-1566.4</v>
      </c>
      <c r="J479" s="2319">
        <v>-1821.3</v>
      </c>
      <c r="Q479" s="2315" t="e">
        <f>VLOOKUP(P479,Data!$D$2:$E$144,2,FALSE)</f>
        <v>#N/A</v>
      </c>
      <c r="Y479" s="2317"/>
    </row>
    <row r="480" spans="1:25" s="2322" customFormat="1" x14ac:dyDescent="0.2">
      <c r="A480" s="2310" t="s">
        <v>2346</v>
      </c>
      <c r="B480" s="2312" t="s">
        <v>2750</v>
      </c>
      <c r="C480" s="2310" t="s">
        <v>2367</v>
      </c>
      <c r="D480" s="2318">
        <v>95</v>
      </c>
      <c r="E480" s="2318" t="s">
        <v>2331</v>
      </c>
      <c r="F480" s="2311" t="s">
        <v>1091</v>
      </c>
      <c r="G480" s="2312" t="s">
        <v>1998</v>
      </c>
      <c r="H480" s="1090"/>
      <c r="I480" s="1090"/>
      <c r="J480" s="1090"/>
      <c r="K480" s="2310"/>
      <c r="L480" s="2310"/>
      <c r="M480" s="2310"/>
      <c r="N480" s="2310"/>
      <c r="O480" s="2310" t="s">
        <v>277</v>
      </c>
      <c r="P480" s="2310" t="s">
        <v>322</v>
      </c>
      <c r="Q480" s="2310">
        <f>VLOOKUP(P480,Data!$D$2:$E$144,2,FALSE)</f>
        <v>55520000</v>
      </c>
      <c r="Y480" s="2325"/>
    </row>
    <row r="481" spans="1:25" s="2322" customFormat="1" ht="25.5" x14ac:dyDescent="0.2">
      <c r="A481" s="2322" t="s">
        <v>2372</v>
      </c>
      <c r="B481" s="2324" t="s">
        <v>2751</v>
      </c>
      <c r="C481" s="2322" t="s">
        <v>2749</v>
      </c>
      <c r="D481" s="1090">
        <v>1711.6</v>
      </c>
      <c r="E481" s="1090" t="s">
        <v>2336</v>
      </c>
      <c r="F481" s="2311" t="s">
        <v>1091</v>
      </c>
      <c r="G481" s="2312" t="s">
        <v>1998</v>
      </c>
      <c r="H481" s="1090"/>
      <c r="I481" s="1090"/>
      <c r="J481" s="1090"/>
      <c r="K481" s="2310"/>
      <c r="L481" s="2310"/>
      <c r="M481" s="2310"/>
      <c r="N481" s="2310"/>
      <c r="O481" s="2310" t="s">
        <v>277</v>
      </c>
      <c r="P481" s="2310" t="s">
        <v>322</v>
      </c>
      <c r="Q481" s="2310">
        <f>VLOOKUP(P481,Data!$D$2:$E$144,2,FALSE)</f>
        <v>55520000</v>
      </c>
      <c r="Y481" s="2325"/>
    </row>
    <row r="482" spans="1:25" x14ac:dyDescent="0.2">
      <c r="A482" s="2322" t="s">
        <v>2372</v>
      </c>
      <c r="B482" s="2324" t="s">
        <v>2268</v>
      </c>
      <c r="C482" s="2322" t="s">
        <v>2798</v>
      </c>
      <c r="D482" s="1090">
        <v>1800</v>
      </c>
      <c r="E482" s="1090" t="s">
        <v>2336</v>
      </c>
      <c r="F482" s="2311" t="s">
        <v>1360</v>
      </c>
      <c r="G482" s="2312" t="s">
        <v>2268</v>
      </c>
      <c r="H482" s="2318">
        <v>-3240</v>
      </c>
      <c r="I482" s="2318">
        <v>0</v>
      </c>
      <c r="J482" s="2318">
        <v>-1800</v>
      </c>
      <c r="O482" s="2310" t="s">
        <v>276</v>
      </c>
      <c r="P482" s="2310" t="s">
        <v>309</v>
      </c>
      <c r="Q482" s="2310">
        <f>VLOOKUP(P482,Data!$D$2:$E$144,2,FALSE)</f>
        <v>80500000</v>
      </c>
    </row>
    <row r="483" spans="1:25" ht="25.5" x14ac:dyDescent="0.2">
      <c r="A483" s="2322" t="s">
        <v>2524</v>
      </c>
      <c r="B483" s="2324" t="s">
        <v>1513</v>
      </c>
      <c r="C483" s="2322" t="s">
        <v>2550</v>
      </c>
      <c r="D483" s="1090">
        <v>4609</v>
      </c>
      <c r="E483" s="1090" t="s">
        <v>2336</v>
      </c>
      <c r="F483" s="2311" t="s">
        <v>606</v>
      </c>
      <c r="G483" s="2312" t="s">
        <v>1513</v>
      </c>
      <c r="H483" s="2318">
        <v>-2386.64</v>
      </c>
      <c r="I483" s="2318">
        <v>-596.66</v>
      </c>
      <c r="J483" s="2318">
        <v>-1789.98</v>
      </c>
      <c r="O483" s="2310" t="s">
        <v>276</v>
      </c>
      <c r="P483" s="2310" t="s">
        <v>316</v>
      </c>
      <c r="Q483" s="2310">
        <f>VLOOKUP(P483,Data!$D$2:$E$144,2,FALSE)</f>
        <v>64100000</v>
      </c>
    </row>
    <row r="484" spans="1:25" x14ac:dyDescent="0.2">
      <c r="B484" s="2312" t="s">
        <v>2199</v>
      </c>
      <c r="D484" s="2318"/>
      <c r="E484" s="2318"/>
      <c r="F484" s="2311" t="s">
        <v>1291</v>
      </c>
      <c r="G484" s="2312" t="s">
        <v>2199</v>
      </c>
      <c r="H484" s="2318">
        <v>0</v>
      </c>
      <c r="I484" s="2318">
        <v>0</v>
      </c>
      <c r="J484" s="2318">
        <v>-1786.11</v>
      </c>
      <c r="Q484" s="2310" t="e">
        <f>VLOOKUP(P484,Data!$D$2:$E$144,2,FALSE)</f>
        <v>#N/A</v>
      </c>
    </row>
    <row r="485" spans="1:25" x14ac:dyDescent="0.2">
      <c r="A485" s="2322" t="s">
        <v>2835</v>
      </c>
      <c r="B485" s="2324" t="s">
        <v>2223</v>
      </c>
      <c r="C485" s="2322" t="s">
        <v>3187</v>
      </c>
      <c r="D485" s="1090">
        <v>1780</v>
      </c>
      <c r="E485" s="1090" t="s">
        <v>2336</v>
      </c>
      <c r="F485" s="2311" t="s">
        <v>1315</v>
      </c>
      <c r="G485" s="2312" t="s">
        <v>2223</v>
      </c>
      <c r="H485" s="2318">
        <v>0</v>
      </c>
      <c r="I485" s="2318">
        <v>0</v>
      </c>
      <c r="J485" s="2318">
        <v>-1780</v>
      </c>
      <c r="O485" s="2310" t="s">
        <v>2503</v>
      </c>
      <c r="P485" s="2310" t="s">
        <v>395</v>
      </c>
      <c r="Q485" s="2310">
        <f>VLOOKUP(P485,Data!$D$2:$E$144,2,FALSE)</f>
        <v>35110000</v>
      </c>
    </row>
    <row r="486" spans="1:25" x14ac:dyDescent="0.2">
      <c r="A486" s="2322" t="s">
        <v>2832</v>
      </c>
      <c r="B486" s="2324" t="s">
        <v>1422</v>
      </c>
      <c r="C486" s="2322" t="s">
        <v>2859</v>
      </c>
      <c r="D486" s="1090">
        <v>0</v>
      </c>
      <c r="E486" s="1090" t="s">
        <v>2331</v>
      </c>
      <c r="F486" s="2311" t="s">
        <v>515</v>
      </c>
      <c r="G486" s="2312" t="s">
        <v>1422</v>
      </c>
      <c r="H486" s="2318">
        <v>-4454.97</v>
      </c>
      <c r="I486" s="2318">
        <v>-7456.13</v>
      </c>
      <c r="J486" s="2318">
        <v>-1772.19</v>
      </c>
      <c r="Q486" s="2310" t="e">
        <f>VLOOKUP(P486,Data!$D$2:$E$144,2,FALSE)</f>
        <v>#N/A</v>
      </c>
    </row>
    <row r="487" spans="1:25" x14ac:dyDescent="0.2">
      <c r="A487" s="2322" t="s">
        <v>2372</v>
      </c>
      <c r="B487" s="2324" t="s">
        <v>2251</v>
      </c>
      <c r="C487" s="2322" t="s">
        <v>2791</v>
      </c>
      <c r="D487" s="1090">
        <v>1334</v>
      </c>
      <c r="E487" s="1090" t="s">
        <v>2336</v>
      </c>
      <c r="F487" s="2311" t="s">
        <v>1343</v>
      </c>
      <c r="G487" s="2312" t="s">
        <v>2251</v>
      </c>
      <c r="H487" s="2318">
        <v>-2570</v>
      </c>
      <c r="I487" s="2318">
        <v>-1200</v>
      </c>
      <c r="J487" s="2318">
        <v>-1744</v>
      </c>
      <c r="O487" s="2310" t="s">
        <v>276</v>
      </c>
      <c r="P487" s="2310" t="s">
        <v>309</v>
      </c>
      <c r="Q487" s="2310">
        <f>VLOOKUP(P487,Data!$D$2:$E$144,2,FALSE)</f>
        <v>80500000</v>
      </c>
    </row>
    <row r="488" spans="1:25" x14ac:dyDescent="0.2">
      <c r="B488" s="2312" t="s">
        <v>1672</v>
      </c>
      <c r="D488" s="2318"/>
      <c r="E488" s="2318"/>
      <c r="F488" s="2311" t="s">
        <v>765</v>
      </c>
      <c r="G488" s="2312" t="s">
        <v>1672</v>
      </c>
      <c r="H488" s="2318">
        <v>0</v>
      </c>
      <c r="I488" s="2318">
        <v>-1201.25</v>
      </c>
      <c r="J488" s="2318">
        <v>-1697.25</v>
      </c>
      <c r="Q488" s="2310" t="e">
        <f>VLOOKUP(P488,Data!$D$2:$E$144,2,FALSE)</f>
        <v>#N/A</v>
      </c>
    </row>
    <row r="489" spans="1:25" ht="25.5" x14ac:dyDescent="0.2">
      <c r="A489" s="2322" t="s">
        <v>2832</v>
      </c>
      <c r="B489" s="2324" t="s">
        <v>2103</v>
      </c>
      <c r="C489" s="280" t="s">
        <v>3202</v>
      </c>
      <c r="D489" s="1090">
        <v>177</v>
      </c>
      <c r="E489" s="1090" t="s">
        <v>2336</v>
      </c>
      <c r="F489" s="2311" t="s">
        <v>1195</v>
      </c>
      <c r="G489" s="2312" t="s">
        <v>2103</v>
      </c>
      <c r="H489" s="2318">
        <v>0</v>
      </c>
      <c r="I489" s="2318">
        <v>-1912.5</v>
      </c>
      <c r="J489" s="2318">
        <v>-1679.28</v>
      </c>
      <c r="O489" s="2310" t="s">
        <v>287</v>
      </c>
      <c r="P489" s="2310" t="s">
        <v>413</v>
      </c>
      <c r="Q489" s="2310">
        <f>VLOOKUP(P489,Data!$D$2:$E$144,2,FALSE)</f>
        <v>50110000</v>
      </c>
    </row>
    <row r="490" spans="1:25" x14ac:dyDescent="0.2">
      <c r="B490" s="2312" t="s">
        <v>2200</v>
      </c>
      <c r="D490" s="2318"/>
      <c r="E490" s="2318"/>
      <c r="F490" s="2311" t="s">
        <v>1292</v>
      </c>
      <c r="G490" s="2312" t="s">
        <v>2200</v>
      </c>
      <c r="H490" s="2318">
        <v>0</v>
      </c>
      <c r="I490" s="2318">
        <v>0</v>
      </c>
      <c r="J490" s="2318">
        <v>-1634</v>
      </c>
      <c r="Q490" s="2310" t="e">
        <f>VLOOKUP(P490,Data!$D$2:$E$144,2,FALSE)</f>
        <v>#N/A</v>
      </c>
    </row>
    <row r="491" spans="1:25" x14ac:dyDescent="0.2">
      <c r="B491" s="2312" t="s">
        <v>2197</v>
      </c>
      <c r="D491" s="2318"/>
      <c r="E491" s="2318"/>
      <c r="F491" s="2311" t="s">
        <v>1289</v>
      </c>
      <c r="G491" s="2312" t="s">
        <v>2197</v>
      </c>
      <c r="H491" s="2318">
        <v>0</v>
      </c>
      <c r="I491" s="2318">
        <v>0</v>
      </c>
      <c r="J491" s="2318">
        <v>-1620</v>
      </c>
      <c r="Q491" s="2310" t="e">
        <f>VLOOKUP(P491,Data!$D$2:$E$144,2,FALSE)</f>
        <v>#N/A</v>
      </c>
    </row>
    <row r="492" spans="1:25" x14ac:dyDescent="0.2">
      <c r="B492" s="2312" t="s">
        <v>2072</v>
      </c>
      <c r="D492" s="2318"/>
      <c r="E492" s="2318"/>
      <c r="F492" s="2311" t="s">
        <v>1164</v>
      </c>
      <c r="G492" s="2312" t="s">
        <v>2072</v>
      </c>
      <c r="H492" s="2318">
        <v>0</v>
      </c>
      <c r="I492" s="2318">
        <v>-941.4</v>
      </c>
      <c r="J492" s="2318">
        <v>-1614.06</v>
      </c>
      <c r="Q492" s="2310" t="e">
        <f>VLOOKUP(P492,Data!$D$2:$E$144,2,FALSE)</f>
        <v>#N/A</v>
      </c>
    </row>
    <row r="493" spans="1:25" x14ac:dyDescent="0.2">
      <c r="A493" s="2322" t="s">
        <v>2835</v>
      </c>
      <c r="B493" s="2324" t="s">
        <v>472</v>
      </c>
      <c r="C493" s="2322" t="s">
        <v>2898</v>
      </c>
      <c r="D493" s="1090">
        <v>1547</v>
      </c>
      <c r="E493" s="1090" t="s">
        <v>2336</v>
      </c>
      <c r="F493" s="2311" t="s">
        <v>449</v>
      </c>
      <c r="G493" s="2312" t="s">
        <v>472</v>
      </c>
      <c r="H493" s="2318">
        <v>-2546.5</v>
      </c>
      <c r="I493" s="2318">
        <v>-2612</v>
      </c>
      <c r="J493" s="2318">
        <v>-1609.2</v>
      </c>
      <c r="O493" s="2310" t="s">
        <v>2503</v>
      </c>
      <c r="P493" s="2310" t="s">
        <v>395</v>
      </c>
      <c r="Q493" s="2310">
        <f>VLOOKUP(P493,Data!$D$2:$E$144,2,FALSE)</f>
        <v>35110000</v>
      </c>
    </row>
    <row r="494" spans="1:25" x14ac:dyDescent="0.2">
      <c r="A494" s="2310" t="s">
        <v>2346</v>
      </c>
      <c r="B494" s="2312" t="s">
        <v>1427</v>
      </c>
      <c r="C494" s="2310" t="s">
        <v>2355</v>
      </c>
      <c r="D494" s="2318">
        <v>1598</v>
      </c>
      <c r="E494" s="2318" t="s">
        <v>2336</v>
      </c>
      <c r="F494" s="2311" t="s">
        <v>520</v>
      </c>
      <c r="G494" s="2312" t="s">
        <v>1427</v>
      </c>
      <c r="H494" s="2318">
        <v>0</v>
      </c>
      <c r="I494" s="2318">
        <v>-944.31</v>
      </c>
      <c r="J494" s="2318">
        <v>-1597.81</v>
      </c>
      <c r="O494" s="2310" t="s">
        <v>276</v>
      </c>
      <c r="P494" s="2310" t="s">
        <v>314</v>
      </c>
      <c r="Q494" s="2310">
        <f>VLOOKUP(P494,Data!$D$2:$E$144,2,FALSE)</f>
        <v>66520000</v>
      </c>
    </row>
    <row r="495" spans="1:25" ht="25.5" x14ac:dyDescent="0.2">
      <c r="A495" s="2322" t="s">
        <v>2443</v>
      </c>
      <c r="B495" s="2324" t="s">
        <v>2018</v>
      </c>
      <c r="C495" s="2322" t="s">
        <v>2611</v>
      </c>
      <c r="D495" s="1090">
        <v>1500</v>
      </c>
      <c r="E495" s="1090" t="s">
        <v>2612</v>
      </c>
      <c r="F495" s="2311" t="s">
        <v>1111</v>
      </c>
      <c r="G495" s="2312" t="s">
        <v>2018</v>
      </c>
      <c r="H495" s="2318">
        <v>-1815</v>
      </c>
      <c r="I495" s="2318">
        <v>-2739</v>
      </c>
      <c r="J495" s="2318">
        <v>-1584</v>
      </c>
      <c r="O495" s="2310" t="s">
        <v>275</v>
      </c>
      <c r="P495" s="2310" t="s">
        <v>301</v>
      </c>
      <c r="Q495" s="2310">
        <f>VLOOKUP(P495,Data!$D$2:$E$144,2,FALSE)</f>
        <v>70000000</v>
      </c>
    </row>
    <row r="496" spans="1:25" ht="25.5" x14ac:dyDescent="0.25">
      <c r="A496" s="2322" t="s">
        <v>2524</v>
      </c>
      <c r="B496" s="2324" t="s">
        <v>1516</v>
      </c>
      <c r="C496" s="281"/>
      <c r="D496" s="1090">
        <v>0</v>
      </c>
      <c r="E496" s="1090" t="s">
        <v>2331</v>
      </c>
      <c r="F496" s="2311" t="s">
        <v>609</v>
      </c>
      <c r="G496" s="2312" t="s">
        <v>1516</v>
      </c>
      <c r="H496" s="2318">
        <v>-4388.41</v>
      </c>
      <c r="I496" s="2318">
        <v>-3773.86</v>
      </c>
      <c r="J496" s="2318">
        <v>-1580.94</v>
      </c>
      <c r="Q496" s="2310" t="e">
        <f>VLOOKUP(P496,Data!$D$2:$E$144,2,FALSE)</f>
        <v>#N/A</v>
      </c>
    </row>
    <row r="497" spans="1:17" x14ac:dyDescent="0.2">
      <c r="A497" s="2315"/>
      <c r="B497" s="2314"/>
      <c r="C497" s="2315"/>
      <c r="D497" s="2319">
        <f>SUM(D498:D500)</f>
        <v>1202</v>
      </c>
      <c r="E497" s="2319"/>
      <c r="F497" s="2313" t="s">
        <v>434</v>
      </c>
      <c r="G497" s="2314" t="s">
        <v>457</v>
      </c>
      <c r="H497" s="2319">
        <v>-1782.68</v>
      </c>
      <c r="I497" s="2319">
        <v>-920.28</v>
      </c>
      <c r="J497" s="2319">
        <v>-1573.86</v>
      </c>
      <c r="K497" s="2315"/>
      <c r="L497" s="2315"/>
      <c r="M497" s="2315"/>
      <c r="N497" s="2315"/>
      <c r="O497" s="2315"/>
      <c r="P497" s="2315"/>
      <c r="Q497" s="2315" t="e">
        <f>VLOOKUP(P497,Data!$D$2:$E$144,2,FALSE)</f>
        <v>#N/A</v>
      </c>
    </row>
    <row r="498" spans="1:17" x14ac:dyDescent="0.2">
      <c r="A498" s="2322" t="s">
        <v>2372</v>
      </c>
      <c r="B498" s="2324" t="s">
        <v>3234</v>
      </c>
      <c r="C498" s="2322" t="s">
        <v>2626</v>
      </c>
      <c r="D498" s="1090">
        <v>0</v>
      </c>
      <c r="E498" s="1090" t="s">
        <v>2337</v>
      </c>
      <c r="F498" s="2311" t="s">
        <v>434</v>
      </c>
      <c r="G498" s="2312" t="s">
        <v>457</v>
      </c>
      <c r="H498" s="1090"/>
      <c r="I498" s="1090"/>
      <c r="J498" s="1090"/>
      <c r="O498" s="2310" t="s">
        <v>276</v>
      </c>
      <c r="P498" s="2310" t="s">
        <v>309</v>
      </c>
      <c r="Q498" s="2310">
        <f>VLOOKUP(P498,Data!$D$2:$E$144,2,FALSE)</f>
        <v>80500000</v>
      </c>
    </row>
    <row r="499" spans="1:17" ht="25.5" x14ac:dyDescent="0.2">
      <c r="A499" s="2322" t="s">
        <v>2832</v>
      </c>
      <c r="B499" s="2324" t="s">
        <v>3235</v>
      </c>
      <c r="C499" s="2322" t="s">
        <v>3233</v>
      </c>
      <c r="D499" s="1090">
        <v>1202</v>
      </c>
      <c r="E499" s="1090" t="s">
        <v>2336</v>
      </c>
      <c r="F499" s="2311" t="s">
        <v>434</v>
      </c>
      <c r="G499" s="2312" t="s">
        <v>457</v>
      </c>
      <c r="H499" s="1090"/>
      <c r="I499" s="1090"/>
      <c r="J499" s="1090"/>
      <c r="O499" s="2310" t="s">
        <v>287</v>
      </c>
      <c r="P499" s="2310" t="s">
        <v>415</v>
      </c>
      <c r="Q499" s="2310">
        <f>VLOOKUP(P499,Data!$D$2:$E$144,2,FALSE)</f>
        <v>34500000</v>
      </c>
    </row>
    <row r="500" spans="1:17" ht="25.5" x14ac:dyDescent="0.2">
      <c r="A500" s="2322" t="s">
        <v>2835</v>
      </c>
      <c r="B500" s="2324" t="s">
        <v>3236</v>
      </c>
      <c r="C500" s="2322" t="s">
        <v>3076</v>
      </c>
      <c r="D500" s="1090"/>
      <c r="E500" s="1090" t="s">
        <v>2331</v>
      </c>
      <c r="F500" s="2311" t="s">
        <v>434</v>
      </c>
      <c r="G500" s="2312" t="s">
        <v>457</v>
      </c>
      <c r="H500" s="1090"/>
      <c r="I500" s="1090"/>
      <c r="J500" s="1090"/>
      <c r="O500" s="2310" t="s">
        <v>287</v>
      </c>
      <c r="P500" s="2310" t="s">
        <v>415</v>
      </c>
      <c r="Q500" s="2310">
        <f>VLOOKUP(P500,Data!$D$2:$E$144,2,FALSE)</f>
        <v>34500000</v>
      </c>
    </row>
    <row r="501" spans="1:17" x14ac:dyDescent="0.2">
      <c r="B501" s="2312" t="s">
        <v>1715</v>
      </c>
      <c r="D501" s="2318"/>
      <c r="E501" s="2318"/>
      <c r="F501" s="2311" t="s">
        <v>808</v>
      </c>
      <c r="G501" s="2312" t="s">
        <v>1715</v>
      </c>
      <c r="H501" s="2318">
        <v>-36034.93</v>
      </c>
      <c r="I501" s="2318">
        <v>-25025.47</v>
      </c>
      <c r="J501" s="2318">
        <v>-1542.93</v>
      </c>
      <c r="Q501" s="2310" t="e">
        <f>VLOOKUP(P501,Data!$D$2:$E$144,2,FALSE)</f>
        <v>#N/A</v>
      </c>
    </row>
    <row r="502" spans="1:17" ht="25.5" x14ac:dyDescent="0.2">
      <c r="A502" s="2322" t="s">
        <v>2832</v>
      </c>
      <c r="B502" s="2324" t="s">
        <v>1733</v>
      </c>
      <c r="C502" s="2322" t="s">
        <v>2906</v>
      </c>
      <c r="D502" s="1090">
        <v>1507</v>
      </c>
      <c r="E502" s="1090" t="s">
        <v>2336</v>
      </c>
      <c r="F502" s="2311" t="s">
        <v>826</v>
      </c>
      <c r="G502" s="2312" t="s">
        <v>1733</v>
      </c>
      <c r="H502" s="2318">
        <v>-545.91</v>
      </c>
      <c r="I502" s="2318">
        <v>-2555.9299999999998</v>
      </c>
      <c r="J502" s="2318">
        <v>-1507.02</v>
      </c>
      <c r="O502" s="2310" t="s">
        <v>287</v>
      </c>
      <c r="P502" s="2310" t="s">
        <v>412</v>
      </c>
      <c r="Q502" s="2310">
        <f>VLOOKUP(P502,Data!$D$2:$E$144,2,FALSE)</f>
        <v>34300000</v>
      </c>
    </row>
    <row r="503" spans="1:17" ht="25.5" x14ac:dyDescent="0.2">
      <c r="A503" s="2322" t="s">
        <v>2832</v>
      </c>
      <c r="B503" s="2324" t="s">
        <v>1555</v>
      </c>
      <c r="C503" s="2322" t="s">
        <v>3139</v>
      </c>
      <c r="D503" s="1090">
        <v>1482</v>
      </c>
      <c r="E503" s="1090" t="s">
        <v>2336</v>
      </c>
      <c r="F503" s="2311" t="s">
        <v>648</v>
      </c>
      <c r="G503" s="2312" t="s">
        <v>1555</v>
      </c>
      <c r="H503" s="2318">
        <v>-317.5</v>
      </c>
      <c r="I503" s="2318">
        <v>0</v>
      </c>
      <c r="J503" s="2318">
        <v>-1481.9</v>
      </c>
      <c r="O503" s="2310" t="s">
        <v>287</v>
      </c>
      <c r="P503" s="2310" t="s">
        <v>413</v>
      </c>
      <c r="Q503" s="2310">
        <f>VLOOKUP(P503,Data!$D$2:$E$144,2,FALSE)</f>
        <v>50110000</v>
      </c>
    </row>
    <row r="504" spans="1:17" x14ac:dyDescent="0.2">
      <c r="A504" s="2315"/>
      <c r="B504" s="2314"/>
      <c r="C504" s="2315"/>
      <c r="D504" s="2319">
        <f>SUM(D505:D506)</f>
        <v>902</v>
      </c>
      <c r="E504" s="2319"/>
      <c r="F504" s="2313" t="s">
        <v>897</v>
      </c>
      <c r="G504" s="2314" t="s">
        <v>1804</v>
      </c>
      <c r="H504" s="2319">
        <v>-2870.9</v>
      </c>
      <c r="I504" s="2319">
        <v>-4379.41</v>
      </c>
      <c r="J504" s="2319">
        <v>-1473.13</v>
      </c>
      <c r="K504" s="2315"/>
      <c r="L504" s="2315"/>
      <c r="M504" s="2315"/>
      <c r="N504" s="2315"/>
      <c r="O504" s="2315"/>
      <c r="P504" s="2315"/>
      <c r="Q504" s="2315" t="e">
        <f>VLOOKUP(P504,Data!$D$2:$E$144,2,FALSE)</f>
        <v>#N/A</v>
      </c>
    </row>
    <row r="505" spans="1:17" ht="25.5" x14ac:dyDescent="0.2">
      <c r="A505" s="2322" t="s">
        <v>2832</v>
      </c>
      <c r="B505" s="2324" t="s">
        <v>3248</v>
      </c>
      <c r="C505" s="280" t="s">
        <v>3115</v>
      </c>
      <c r="D505" s="1090">
        <v>860</v>
      </c>
      <c r="E505" s="1090" t="s">
        <v>2336</v>
      </c>
      <c r="F505" s="2311" t="s">
        <v>897</v>
      </c>
      <c r="G505" s="2312" t="s">
        <v>1804</v>
      </c>
      <c r="H505" s="1090"/>
      <c r="I505" s="1090"/>
      <c r="J505" s="1090"/>
      <c r="O505" s="2310" t="s">
        <v>2588</v>
      </c>
      <c r="P505" s="2310" t="s">
        <v>359</v>
      </c>
      <c r="Q505" s="2310">
        <f>VLOOKUP(P505,Data!$D$2:$E$144,2,FALSE)</f>
        <v>44423400</v>
      </c>
    </row>
    <row r="506" spans="1:17" ht="25.5" x14ac:dyDescent="0.2">
      <c r="A506" s="2322" t="s">
        <v>2835</v>
      </c>
      <c r="B506" s="2324" t="s">
        <v>3249</v>
      </c>
      <c r="C506" s="2322" t="s">
        <v>3116</v>
      </c>
      <c r="D506" s="1090">
        <v>42</v>
      </c>
      <c r="E506" s="1090" t="s">
        <v>2336</v>
      </c>
      <c r="F506" s="2311" t="s">
        <v>897</v>
      </c>
      <c r="G506" s="2312" t="s">
        <v>1804</v>
      </c>
      <c r="H506" s="1090"/>
      <c r="I506" s="1090"/>
      <c r="J506" s="1090"/>
      <c r="O506" s="2310" t="s">
        <v>2588</v>
      </c>
      <c r="P506" s="2310" t="s">
        <v>359</v>
      </c>
      <c r="Q506" s="2310">
        <f>VLOOKUP(P506,Data!$D$2:$E$144,2,FALSE)</f>
        <v>44423400</v>
      </c>
    </row>
    <row r="507" spans="1:17" ht="25.5" x14ac:dyDescent="0.2">
      <c r="A507" s="2322" t="s">
        <v>2832</v>
      </c>
      <c r="B507" s="2324" t="s">
        <v>1744</v>
      </c>
      <c r="C507" s="2322" t="s">
        <v>3010</v>
      </c>
      <c r="D507" s="1090">
        <v>2480</v>
      </c>
      <c r="E507" s="1090" t="s">
        <v>2336</v>
      </c>
      <c r="F507" s="2311" t="s">
        <v>837</v>
      </c>
      <c r="G507" s="2312" t="s">
        <v>1744</v>
      </c>
      <c r="H507" s="2318">
        <v>-121.43</v>
      </c>
      <c r="I507" s="2318">
        <v>-674.19</v>
      </c>
      <c r="J507" s="2318">
        <v>-1463.88</v>
      </c>
      <c r="O507" s="2310" t="s">
        <v>287</v>
      </c>
      <c r="P507" s="2310" t="s">
        <v>412</v>
      </c>
      <c r="Q507" s="2310">
        <f>VLOOKUP(P507,Data!$D$2:$E$144,2,FALSE)</f>
        <v>34300000</v>
      </c>
    </row>
    <row r="508" spans="1:17" x14ac:dyDescent="0.2">
      <c r="A508" s="2322" t="s">
        <v>2835</v>
      </c>
      <c r="B508" s="2324" t="s">
        <v>1897</v>
      </c>
      <c r="C508" s="2322" t="s">
        <v>2901</v>
      </c>
      <c r="D508" s="1090">
        <v>1449</v>
      </c>
      <c r="E508" s="1090" t="s">
        <v>2336</v>
      </c>
      <c r="F508" s="2311" t="s">
        <v>990</v>
      </c>
      <c r="G508" s="2312" t="s">
        <v>1897</v>
      </c>
      <c r="H508" s="2318">
        <v>-531.20000000000005</v>
      </c>
      <c r="I508" s="2318">
        <v>-872.16</v>
      </c>
      <c r="J508" s="2318">
        <v>-1448.91</v>
      </c>
      <c r="O508" s="2310" t="s">
        <v>2379</v>
      </c>
      <c r="P508" s="2310" t="s">
        <v>338</v>
      </c>
      <c r="Q508" s="2310">
        <f>VLOOKUP(P508,Data!$D$2:$E$144,2,FALSE)</f>
        <v>18420000</v>
      </c>
    </row>
    <row r="509" spans="1:17" x14ac:dyDescent="0.2">
      <c r="A509" s="2322" t="s">
        <v>2372</v>
      </c>
      <c r="B509" s="2324" t="s">
        <v>1718</v>
      </c>
      <c r="C509" s="2322" t="s">
        <v>2717</v>
      </c>
      <c r="D509" s="1090">
        <v>1420</v>
      </c>
      <c r="E509" s="1090" t="s">
        <v>2337</v>
      </c>
      <c r="F509" s="2311" t="s">
        <v>811</v>
      </c>
      <c r="G509" s="2312" t="s">
        <v>1718</v>
      </c>
      <c r="H509" s="2318">
        <v>-1963</v>
      </c>
      <c r="I509" s="2318">
        <v>-2022</v>
      </c>
      <c r="J509" s="2318">
        <v>-1420</v>
      </c>
      <c r="O509" s="2310" t="s">
        <v>276</v>
      </c>
      <c r="P509" s="2310" t="s">
        <v>309</v>
      </c>
      <c r="Q509" s="2310">
        <f>VLOOKUP(P509,Data!$D$2:$E$144,2,FALSE)</f>
        <v>80500000</v>
      </c>
    </row>
    <row r="510" spans="1:17" x14ac:dyDescent="0.2">
      <c r="A510" s="2315"/>
      <c r="B510" s="2314"/>
      <c r="C510" s="2315"/>
      <c r="D510" s="2319">
        <f>SUM(D511:D512)</f>
        <v>1952</v>
      </c>
      <c r="E510" s="2319"/>
      <c r="F510" s="2313" t="s">
        <v>490</v>
      </c>
      <c r="G510" s="2314" t="s">
        <v>1397</v>
      </c>
      <c r="H510" s="2319">
        <v>-1208</v>
      </c>
      <c r="I510" s="2319">
        <v>-1735</v>
      </c>
      <c r="J510" s="2319">
        <v>-1417</v>
      </c>
      <c r="K510" s="2315"/>
      <c r="L510" s="2315"/>
      <c r="M510" s="2315"/>
      <c r="N510" s="2315"/>
      <c r="O510" s="2315"/>
      <c r="P510" s="2315"/>
      <c r="Q510" s="2315" t="e">
        <f>VLOOKUP(P510,Data!$D$2:$E$144,2,FALSE)</f>
        <v>#N/A</v>
      </c>
    </row>
    <row r="511" spans="1:17" x14ac:dyDescent="0.2">
      <c r="A511" s="2322" t="s">
        <v>2832</v>
      </c>
      <c r="B511" s="2265" t="s">
        <v>3244</v>
      </c>
      <c r="C511" s="2322" t="s">
        <v>2912</v>
      </c>
      <c r="D511" s="1090">
        <v>1462</v>
      </c>
      <c r="E511" s="1090" t="s">
        <v>2336</v>
      </c>
      <c r="F511" s="2311" t="s">
        <v>490</v>
      </c>
      <c r="G511" s="2312" t="s">
        <v>1397</v>
      </c>
      <c r="H511" s="1090"/>
      <c r="I511" s="1090"/>
      <c r="J511" s="1090"/>
      <c r="O511" s="2310" t="s">
        <v>280</v>
      </c>
      <c r="P511" s="2310" t="s">
        <v>350</v>
      </c>
      <c r="Q511" s="2310">
        <f>VLOOKUP(P511,Data!$D$2:$E$144,2,FALSE)</f>
        <v>31500000</v>
      </c>
    </row>
    <row r="512" spans="1:17" x14ac:dyDescent="0.2">
      <c r="A512" s="2322" t="s">
        <v>2835</v>
      </c>
      <c r="B512" s="2265" t="s">
        <v>3245</v>
      </c>
      <c r="C512" s="2322" t="s">
        <v>2912</v>
      </c>
      <c r="D512" s="1090">
        <v>490</v>
      </c>
      <c r="E512" s="1090" t="s">
        <v>2336</v>
      </c>
      <c r="F512" s="2311" t="s">
        <v>490</v>
      </c>
      <c r="G512" s="2312" t="s">
        <v>1397</v>
      </c>
      <c r="H512" s="1090"/>
      <c r="I512" s="1090"/>
      <c r="J512" s="1090"/>
      <c r="O512" s="2310" t="s">
        <v>280</v>
      </c>
      <c r="P512" s="2310" t="s">
        <v>350</v>
      </c>
      <c r="Q512" s="2310">
        <f>VLOOKUP(P512,Data!$D$2:$E$144,2,FALSE)</f>
        <v>31500000</v>
      </c>
    </row>
    <row r="513" spans="1:25" s="2315" customFormat="1" x14ac:dyDescent="0.2">
      <c r="A513" s="2310"/>
      <c r="B513" s="2312" t="s">
        <v>2214</v>
      </c>
      <c r="C513" s="2310"/>
      <c r="D513" s="2318"/>
      <c r="E513" s="2318"/>
      <c r="F513" s="2311" t="s">
        <v>1306</v>
      </c>
      <c r="G513" s="2312" t="s">
        <v>2214</v>
      </c>
      <c r="H513" s="2318">
        <v>0</v>
      </c>
      <c r="I513" s="2318">
        <v>0</v>
      </c>
      <c r="J513" s="2318">
        <v>-1416.5</v>
      </c>
      <c r="K513" s="2310"/>
      <c r="L513" s="2310"/>
      <c r="M513" s="2310"/>
      <c r="N513" s="2310"/>
      <c r="O513" s="2310"/>
      <c r="P513" s="2310"/>
      <c r="Q513" s="2310" t="e">
        <f>VLOOKUP(P513,Data!$D$2:$E$144,2,FALSE)</f>
        <v>#N/A</v>
      </c>
      <c r="Y513" s="2317"/>
    </row>
    <row r="514" spans="1:25" ht="25.5" x14ac:dyDescent="0.2">
      <c r="A514" s="2310" t="s">
        <v>2351</v>
      </c>
      <c r="B514" s="2312" t="s">
        <v>1611</v>
      </c>
      <c r="C514" s="2310" t="s">
        <v>2366</v>
      </c>
      <c r="D514" s="2318">
        <v>1389</v>
      </c>
      <c r="E514" s="2318" t="s">
        <v>2336</v>
      </c>
      <c r="F514" s="2311" t="s">
        <v>704</v>
      </c>
      <c r="G514" s="2312" t="s">
        <v>1611</v>
      </c>
      <c r="H514" s="2318">
        <v>-491.3</v>
      </c>
      <c r="I514" s="2318">
        <v>-663.95</v>
      </c>
      <c r="J514" s="2318">
        <v>-1389.48</v>
      </c>
      <c r="O514" s="2310" t="s">
        <v>2378</v>
      </c>
      <c r="P514" s="2310" t="s">
        <v>362</v>
      </c>
      <c r="Q514" s="2310">
        <f>VLOOKUP(P514,Data!$D$2:$E$144,2,FALSE)</f>
        <v>85147000</v>
      </c>
    </row>
    <row r="515" spans="1:25" x14ac:dyDescent="0.2">
      <c r="A515" s="2315"/>
      <c r="B515" s="2314"/>
      <c r="C515" s="2315"/>
      <c r="D515" s="2319">
        <f>SUM(D516:D517)</f>
        <v>1344.17</v>
      </c>
      <c r="E515" s="2319"/>
      <c r="F515" s="2313" t="s">
        <v>502</v>
      </c>
      <c r="G515" s="2314" t="s">
        <v>1409</v>
      </c>
      <c r="H515" s="2319">
        <v>-1068.42</v>
      </c>
      <c r="I515" s="2319">
        <v>-939.21</v>
      </c>
      <c r="J515" s="2319">
        <v>-1343.69</v>
      </c>
      <c r="K515" s="2315"/>
      <c r="L515" s="2315"/>
      <c r="M515" s="2315"/>
      <c r="N515" s="2315"/>
      <c r="O515" s="2315"/>
      <c r="P515" s="2315"/>
      <c r="Q515" s="2315" t="e">
        <f>VLOOKUP(P515,Data!$D$2:$E$144,2,FALSE)</f>
        <v>#N/A</v>
      </c>
    </row>
    <row r="516" spans="1:25" s="2322" customFormat="1" x14ac:dyDescent="0.2">
      <c r="A516" s="2322" t="s">
        <v>2372</v>
      </c>
      <c r="B516" s="2324" t="s">
        <v>2926</v>
      </c>
      <c r="C516" s="2322" t="s">
        <v>2642</v>
      </c>
      <c r="D516" s="1090">
        <v>262.17</v>
      </c>
      <c r="E516" s="1090" t="s">
        <v>2336</v>
      </c>
      <c r="F516" s="2311" t="s">
        <v>502</v>
      </c>
      <c r="G516" s="2312" t="s">
        <v>1409</v>
      </c>
      <c r="H516" s="1090"/>
      <c r="I516" s="1090"/>
      <c r="J516" s="1090"/>
      <c r="K516" s="2310"/>
      <c r="L516" s="2310"/>
      <c r="M516" s="2310"/>
      <c r="N516" s="2310"/>
      <c r="O516" s="2310" t="s">
        <v>277</v>
      </c>
      <c r="P516" s="2310" t="s">
        <v>323</v>
      </c>
      <c r="Q516" s="2310">
        <f>VLOOKUP(P516,Data!$D$2:$E$144,2,FALSE)</f>
        <v>41110000</v>
      </c>
      <c r="Y516" s="2325"/>
    </row>
    <row r="517" spans="1:25" s="2315" customFormat="1" x14ac:dyDescent="0.2">
      <c r="A517" s="2322" t="s">
        <v>2835</v>
      </c>
      <c r="B517" s="2324" t="s">
        <v>2927</v>
      </c>
      <c r="C517" s="2322" t="s">
        <v>2928</v>
      </c>
      <c r="D517" s="1090">
        <v>1082</v>
      </c>
      <c r="E517" s="1090" t="s">
        <v>2336</v>
      </c>
      <c r="F517" s="2311" t="s">
        <v>502</v>
      </c>
      <c r="G517" s="2312" t="s">
        <v>1409</v>
      </c>
      <c r="H517" s="1090"/>
      <c r="I517" s="1090"/>
      <c r="J517" s="1090"/>
      <c r="K517" s="2310"/>
      <c r="L517" s="2310"/>
      <c r="M517" s="2310"/>
      <c r="N517" s="2310"/>
      <c r="O517" s="2310" t="s">
        <v>277</v>
      </c>
      <c r="P517" s="2310" t="s">
        <v>324</v>
      </c>
      <c r="Q517" s="2310">
        <f>VLOOKUP(P517,Data!$D$2:$E$144,2,FALSE)</f>
        <v>15000000</v>
      </c>
      <c r="Y517" s="2317"/>
    </row>
    <row r="518" spans="1:25" x14ac:dyDescent="0.2">
      <c r="B518" s="2312" t="s">
        <v>2207</v>
      </c>
      <c r="D518" s="2318"/>
      <c r="E518" s="2318"/>
      <c r="F518" s="2311" t="s">
        <v>1299</v>
      </c>
      <c r="G518" s="2312" t="s">
        <v>2207</v>
      </c>
      <c r="H518" s="2318">
        <v>0</v>
      </c>
      <c r="I518" s="2318">
        <v>0</v>
      </c>
      <c r="J518" s="2318">
        <v>-1343.09</v>
      </c>
      <c r="Q518" s="2310" t="e">
        <f>VLOOKUP(P518,Data!$D$2:$E$144,2,FALSE)</f>
        <v>#N/A</v>
      </c>
    </row>
    <row r="519" spans="1:25" x14ac:dyDescent="0.2">
      <c r="A519" s="2315"/>
      <c r="B519" s="2314"/>
      <c r="C519" s="2315"/>
      <c r="D519" s="2319">
        <f>SUM(D520:D521)</f>
        <v>1928.52</v>
      </c>
      <c r="E519" s="2319"/>
      <c r="F519" s="2313" t="s">
        <v>785</v>
      </c>
      <c r="G519" s="2314" t="s">
        <v>1692</v>
      </c>
      <c r="H519" s="2319">
        <v>-1079.2</v>
      </c>
      <c r="I519" s="2319">
        <v>-1602.76</v>
      </c>
      <c r="J519" s="2319">
        <v>-1331.14</v>
      </c>
      <c r="K519" s="2315"/>
      <c r="L519" s="2315"/>
      <c r="M519" s="2315"/>
      <c r="N519" s="2315"/>
      <c r="O519" s="2315"/>
      <c r="P519" s="2315"/>
      <c r="Q519" s="2315" t="e">
        <f>VLOOKUP(P519,Data!$D$2:$E$144,2,FALSE)</f>
        <v>#N/A</v>
      </c>
    </row>
    <row r="520" spans="1:25" ht="25.5" x14ac:dyDescent="0.2">
      <c r="A520" s="2322" t="s">
        <v>2524</v>
      </c>
      <c r="B520" s="2324" t="s">
        <v>2711</v>
      </c>
      <c r="C520" s="2322" t="s">
        <v>2528</v>
      </c>
      <c r="D520" s="1090">
        <v>1331</v>
      </c>
      <c r="E520" s="1090" t="s">
        <v>2336</v>
      </c>
      <c r="F520" s="2311" t="s">
        <v>785</v>
      </c>
      <c r="G520" s="2312" t="s">
        <v>1692</v>
      </c>
      <c r="H520" s="1090"/>
      <c r="I520" s="1090"/>
      <c r="J520" s="1090"/>
      <c r="O520" s="2310" t="s">
        <v>276</v>
      </c>
      <c r="P520" s="2310" t="s">
        <v>309</v>
      </c>
      <c r="Q520" s="2310">
        <f>VLOOKUP(P520,Data!$D$2:$E$144,2,FALSE)</f>
        <v>80500000</v>
      </c>
    </row>
    <row r="521" spans="1:25" s="2315" customFormat="1" ht="25.5" x14ac:dyDescent="0.2">
      <c r="A521" s="2322" t="s">
        <v>2372</v>
      </c>
      <c r="B521" s="2324" t="s">
        <v>2712</v>
      </c>
      <c r="C521" s="2322" t="s">
        <v>2710</v>
      </c>
      <c r="D521" s="1090">
        <v>597.52</v>
      </c>
      <c r="E521" s="1090" t="s">
        <v>2336</v>
      </c>
      <c r="F521" s="2311" t="s">
        <v>785</v>
      </c>
      <c r="G521" s="2312" t="s">
        <v>1692</v>
      </c>
      <c r="H521" s="1090"/>
      <c r="I521" s="1090"/>
      <c r="J521" s="1090"/>
      <c r="K521" s="2310"/>
      <c r="L521" s="2310"/>
      <c r="M521" s="2310"/>
      <c r="N521" s="2310"/>
      <c r="O521" s="2310" t="s">
        <v>276</v>
      </c>
      <c r="P521" s="2310" t="s">
        <v>309</v>
      </c>
      <c r="Q521" s="2310">
        <f>VLOOKUP(P521,Data!$D$2:$E$144,2,FALSE)</f>
        <v>80500000</v>
      </c>
      <c r="Y521" s="2317"/>
    </row>
    <row r="522" spans="1:25" s="2322" customFormat="1" x14ac:dyDescent="0.2">
      <c r="A522" s="2310" t="s">
        <v>2346</v>
      </c>
      <c r="B522" s="2312" t="s">
        <v>2146</v>
      </c>
      <c r="C522" s="2310" t="s">
        <v>2374</v>
      </c>
      <c r="D522" s="2318">
        <v>1330</v>
      </c>
      <c r="E522" s="2318" t="s">
        <v>2336</v>
      </c>
      <c r="F522" s="2311" t="s">
        <v>1238</v>
      </c>
      <c r="G522" s="2312" t="s">
        <v>2146</v>
      </c>
      <c r="H522" s="2318">
        <v>0</v>
      </c>
      <c r="I522" s="2318">
        <v>-735</v>
      </c>
      <c r="J522" s="2318">
        <v>-1330</v>
      </c>
      <c r="K522" s="2310"/>
      <c r="L522" s="2310"/>
      <c r="M522" s="2310"/>
      <c r="N522" s="2310"/>
      <c r="O522" s="2310" t="s">
        <v>276</v>
      </c>
      <c r="P522" s="2310" t="s">
        <v>305</v>
      </c>
      <c r="Q522" s="2310">
        <f>VLOOKUP(P522,Data!$D$2:$E$144,2,FALSE)</f>
        <v>79340000</v>
      </c>
      <c r="Y522" s="2325"/>
    </row>
    <row r="523" spans="1:25" s="2322" customFormat="1" ht="25.5" x14ac:dyDescent="0.2">
      <c r="A523" s="2322" t="s">
        <v>2832</v>
      </c>
      <c r="B523" s="2324" t="s">
        <v>1509</v>
      </c>
      <c r="C523" s="2322" t="s">
        <v>3087</v>
      </c>
      <c r="D523" s="1090">
        <v>1329</v>
      </c>
      <c r="E523" s="1090" t="s">
        <v>2336</v>
      </c>
      <c r="F523" s="2311" t="s">
        <v>602</v>
      </c>
      <c r="G523" s="2312" t="s">
        <v>1509</v>
      </c>
      <c r="H523" s="2318">
        <v>-2871.83</v>
      </c>
      <c r="I523" s="2318">
        <v>-2785.66</v>
      </c>
      <c r="J523" s="2318">
        <v>-1329.45</v>
      </c>
      <c r="K523" s="2310"/>
      <c r="L523" s="2310"/>
      <c r="M523" s="2310"/>
      <c r="N523" s="2310"/>
      <c r="O523" s="2310" t="s">
        <v>287</v>
      </c>
      <c r="P523" s="2310" t="s">
        <v>412</v>
      </c>
      <c r="Q523" s="2310">
        <f>VLOOKUP(P523,Data!$D$2:$E$144,2,FALSE)</f>
        <v>34300000</v>
      </c>
      <c r="Y523" s="2325"/>
    </row>
    <row r="524" spans="1:25" s="2322" customFormat="1" ht="25.5" x14ac:dyDescent="0.2">
      <c r="A524" s="2322" t="s">
        <v>2835</v>
      </c>
      <c r="B524" s="2324" t="s">
        <v>1554</v>
      </c>
      <c r="C524" s="2322" t="s">
        <v>3138</v>
      </c>
      <c r="D524" s="1090">
        <v>1323</v>
      </c>
      <c r="E524" s="1090" t="s">
        <v>2336</v>
      </c>
      <c r="F524" s="2311" t="s">
        <v>647</v>
      </c>
      <c r="G524" s="2312" t="s">
        <v>1554</v>
      </c>
      <c r="H524" s="2318">
        <v>-477.5</v>
      </c>
      <c r="I524" s="2318">
        <v>-909.17</v>
      </c>
      <c r="J524" s="2318">
        <v>-1322.84</v>
      </c>
      <c r="K524" s="2310"/>
      <c r="L524" s="2310"/>
      <c r="M524" s="2310"/>
      <c r="N524" s="2310"/>
      <c r="O524" s="2310" t="s">
        <v>2379</v>
      </c>
      <c r="P524" s="2310" t="s">
        <v>343</v>
      </c>
      <c r="Q524" s="2310">
        <f>VLOOKUP(P524,Data!$D$2:$E$144,2,FALSE)</f>
        <v>18100000</v>
      </c>
      <c r="Y524" s="2325"/>
    </row>
    <row r="525" spans="1:25" s="2322" customFormat="1" x14ac:dyDescent="0.2">
      <c r="A525" s="2315"/>
      <c r="B525" s="2314"/>
      <c r="C525" s="68"/>
      <c r="D525" s="2319">
        <f>SUM(D526:D527)</f>
        <v>1322</v>
      </c>
      <c r="E525" s="2319"/>
      <c r="F525" s="2313" t="s">
        <v>619</v>
      </c>
      <c r="G525" s="2314" t="s">
        <v>1526</v>
      </c>
      <c r="H525" s="2319">
        <v>-3264</v>
      </c>
      <c r="I525" s="2319">
        <v>-3265.63</v>
      </c>
      <c r="J525" s="2319">
        <v>-1322.14</v>
      </c>
      <c r="K525" s="2315"/>
      <c r="L525" s="2315"/>
      <c r="M525" s="2315"/>
      <c r="N525" s="2315"/>
      <c r="O525" s="2315" t="s">
        <v>427</v>
      </c>
      <c r="P525" s="2315" t="s">
        <v>372</v>
      </c>
      <c r="Q525" s="2315">
        <f>VLOOKUP(P525,Data!$D$2:$E$144,2,FALSE)</f>
        <v>72300000</v>
      </c>
      <c r="Y525" s="2325"/>
    </row>
    <row r="526" spans="1:25" s="2322" customFormat="1" x14ac:dyDescent="0.2">
      <c r="A526" s="2310" t="s">
        <v>2345</v>
      </c>
      <c r="B526" s="2312" t="s">
        <v>2676</v>
      </c>
      <c r="C526" s="14" t="s">
        <v>2420</v>
      </c>
      <c r="D526" s="1090">
        <v>1238</v>
      </c>
      <c r="E526" s="1090" t="s">
        <v>2336</v>
      </c>
      <c r="F526" s="2311" t="s">
        <v>619</v>
      </c>
      <c r="G526" s="2312" t="s">
        <v>1526</v>
      </c>
      <c r="H526" s="1090"/>
      <c r="I526" s="1090"/>
      <c r="J526" s="1090"/>
      <c r="K526" s="2310"/>
      <c r="L526" s="2310"/>
      <c r="M526" s="2310"/>
      <c r="N526" s="2310"/>
      <c r="O526" s="2310" t="s">
        <v>427</v>
      </c>
      <c r="P526" s="2310" t="s">
        <v>372</v>
      </c>
      <c r="Q526" s="2310">
        <f>VLOOKUP(P526,Data!$D$2:$E$144,2,FALSE)</f>
        <v>72300000</v>
      </c>
      <c r="Y526" s="2325"/>
    </row>
    <row r="527" spans="1:25" x14ac:dyDescent="0.2">
      <c r="A527" s="2322" t="s">
        <v>2372</v>
      </c>
      <c r="B527" s="2324" t="s">
        <v>2677</v>
      </c>
      <c r="C527" s="14" t="s">
        <v>2674</v>
      </c>
      <c r="D527" s="1090">
        <v>84</v>
      </c>
      <c r="E527" s="1090" t="s">
        <v>2336</v>
      </c>
      <c r="F527" s="2311" t="s">
        <v>619</v>
      </c>
      <c r="G527" s="2312" t="s">
        <v>1526</v>
      </c>
      <c r="H527" s="1090"/>
      <c r="I527" s="1090"/>
      <c r="J527" s="1090"/>
      <c r="O527" s="2310" t="s">
        <v>427</v>
      </c>
      <c r="P527" s="2310" t="s">
        <v>372</v>
      </c>
      <c r="Q527" s="2310">
        <f>VLOOKUP(P527,Data!$D$2:$E$144,2,FALSE)</f>
        <v>72300000</v>
      </c>
    </row>
    <row r="528" spans="1:25" ht="25.5" x14ac:dyDescent="0.2">
      <c r="A528" s="2322" t="s">
        <v>2832</v>
      </c>
      <c r="B528" s="2324" t="s">
        <v>1452</v>
      </c>
      <c r="C528" s="2322" t="s">
        <v>3006</v>
      </c>
      <c r="D528" s="1090">
        <v>1900</v>
      </c>
      <c r="E528" s="1090" t="s">
        <v>2336</v>
      </c>
      <c r="F528" s="2311" t="s">
        <v>545</v>
      </c>
      <c r="G528" s="2312" t="s">
        <v>1452</v>
      </c>
      <c r="H528" s="2318">
        <v>-1977.13</v>
      </c>
      <c r="I528" s="2318">
        <v>-1630.21</v>
      </c>
      <c r="J528" s="2318">
        <v>-1306.6400000000001</v>
      </c>
      <c r="O528" s="2310" t="s">
        <v>287</v>
      </c>
      <c r="P528" s="2310" t="s">
        <v>408</v>
      </c>
      <c r="Q528" s="2310">
        <f>VLOOKUP(P528,Data!$D$2:$E$144,2,FALSE)</f>
        <v>9130000</v>
      </c>
    </row>
    <row r="529" spans="1:17" x14ac:dyDescent="0.2">
      <c r="A529" s="2322" t="s">
        <v>2372</v>
      </c>
      <c r="B529" s="2324" t="s">
        <v>1971</v>
      </c>
      <c r="C529" s="2322" t="s">
        <v>2740</v>
      </c>
      <c r="D529" s="1090">
        <v>1623</v>
      </c>
      <c r="E529" s="1090" t="s">
        <v>2336</v>
      </c>
      <c r="F529" s="2311" t="s">
        <v>1064</v>
      </c>
      <c r="G529" s="2312" t="s">
        <v>1971</v>
      </c>
      <c r="H529" s="2318">
        <v>-1747</v>
      </c>
      <c r="I529" s="2318">
        <v>-1697</v>
      </c>
      <c r="J529" s="2318">
        <v>-1298.4000000000001</v>
      </c>
      <c r="O529" s="2310" t="s">
        <v>276</v>
      </c>
      <c r="P529" s="2310" t="s">
        <v>309</v>
      </c>
      <c r="Q529" s="2310">
        <f>VLOOKUP(P529,Data!$D$2:$E$144,2,FALSE)</f>
        <v>80500000</v>
      </c>
    </row>
    <row r="530" spans="1:17" ht="25.5" x14ac:dyDescent="0.2">
      <c r="A530" s="2322" t="s">
        <v>2832</v>
      </c>
      <c r="B530" s="2324" t="s">
        <v>1675</v>
      </c>
      <c r="C530" s="2322" t="s">
        <v>2902</v>
      </c>
      <c r="D530" s="1090">
        <v>1285</v>
      </c>
      <c r="E530" s="1090" t="s">
        <v>2336</v>
      </c>
      <c r="F530" s="2311" t="s">
        <v>768</v>
      </c>
      <c r="G530" s="2312" t="s">
        <v>1675</v>
      </c>
      <c r="H530" s="2318">
        <v>0</v>
      </c>
      <c r="I530" s="2318">
        <v>-1755</v>
      </c>
      <c r="J530" s="2318">
        <v>-1285</v>
      </c>
      <c r="O530" s="2310" t="s">
        <v>287</v>
      </c>
      <c r="P530" s="2310" t="s">
        <v>413</v>
      </c>
      <c r="Q530" s="2310">
        <f>VLOOKUP(P530,Data!$D$2:$E$144,2,FALSE)</f>
        <v>50110000</v>
      </c>
    </row>
    <row r="531" spans="1:17" x14ac:dyDescent="0.2">
      <c r="B531" s="2312" t="s">
        <v>2010</v>
      </c>
      <c r="D531" s="2318"/>
      <c r="E531" s="2318"/>
      <c r="F531" s="2311" t="s">
        <v>1103</v>
      </c>
      <c r="G531" s="2312" t="s">
        <v>2010</v>
      </c>
      <c r="H531" s="2318">
        <v>-3387.76</v>
      </c>
      <c r="I531" s="2318">
        <v>-2200</v>
      </c>
      <c r="J531" s="2318">
        <v>-1284.6500000000001</v>
      </c>
      <c r="Q531" s="2310" t="e">
        <f>VLOOKUP(P531,Data!$D$2:$E$144,2,FALSE)</f>
        <v>#N/A</v>
      </c>
    </row>
    <row r="532" spans="1:17" x14ac:dyDescent="0.2">
      <c r="A532" s="2315"/>
      <c r="B532" s="2314"/>
      <c r="C532" s="2315"/>
      <c r="D532" s="2319">
        <f>SUM(D533:D534)</f>
        <v>1158</v>
      </c>
      <c r="E532" s="2319"/>
      <c r="F532" s="2313" t="s">
        <v>726</v>
      </c>
      <c r="G532" s="2314" t="s">
        <v>1633</v>
      </c>
      <c r="H532" s="2319">
        <v>-597.21</v>
      </c>
      <c r="I532" s="2319">
        <v>-910.61</v>
      </c>
      <c r="J532" s="2319">
        <v>-1275.0999999999999</v>
      </c>
      <c r="K532" s="2315"/>
      <c r="L532" s="2315"/>
      <c r="M532" s="2315"/>
      <c r="N532" s="2315"/>
      <c r="O532" s="2315"/>
      <c r="P532" s="2315"/>
      <c r="Q532" s="2315" t="e">
        <f>VLOOKUP(P532,Data!$D$2:$E$144,2,FALSE)</f>
        <v>#N/A</v>
      </c>
    </row>
    <row r="533" spans="1:17" ht="25.5" x14ac:dyDescent="0.2">
      <c r="A533" s="2322" t="s">
        <v>2832</v>
      </c>
      <c r="B533" s="2324" t="s">
        <v>2950</v>
      </c>
      <c r="C533" s="2322" t="s">
        <v>2948</v>
      </c>
      <c r="D533" s="1090">
        <v>1050</v>
      </c>
      <c r="E533" s="1090" t="s">
        <v>2336</v>
      </c>
      <c r="F533" s="2311" t="s">
        <v>726</v>
      </c>
      <c r="G533" s="2312" t="s">
        <v>1633</v>
      </c>
      <c r="H533" s="1090"/>
      <c r="I533" s="1090"/>
      <c r="J533" s="1090"/>
      <c r="O533" s="2310" t="s">
        <v>287</v>
      </c>
      <c r="P533" s="2310" t="s">
        <v>412</v>
      </c>
      <c r="Q533" s="2310">
        <f>VLOOKUP(P533,Data!$D$2:$E$144,2,FALSE)</f>
        <v>34300000</v>
      </c>
    </row>
    <row r="534" spans="1:17" ht="25.5" x14ac:dyDescent="0.2">
      <c r="A534" s="2322" t="s">
        <v>2835</v>
      </c>
      <c r="B534" s="2324" t="s">
        <v>2951</v>
      </c>
      <c r="C534" s="2322" t="s">
        <v>2949</v>
      </c>
      <c r="D534" s="1090">
        <v>108</v>
      </c>
      <c r="E534" s="1090" t="s">
        <v>2336</v>
      </c>
      <c r="F534" s="2311" t="s">
        <v>726</v>
      </c>
      <c r="G534" s="2312" t="s">
        <v>1633</v>
      </c>
      <c r="H534" s="1090"/>
      <c r="I534" s="1090"/>
      <c r="J534" s="1090"/>
      <c r="P534" s="2310" t="s">
        <v>412</v>
      </c>
      <c r="Q534" s="2310">
        <f>VLOOKUP(P534,Data!$D$2:$E$144,2,FALSE)</f>
        <v>34300000</v>
      </c>
    </row>
    <row r="535" spans="1:17" x14ac:dyDescent="0.2">
      <c r="B535" s="2312" t="s">
        <v>1735</v>
      </c>
      <c r="D535" s="2318"/>
      <c r="E535" s="2318"/>
      <c r="F535" s="2311" t="s">
        <v>828</v>
      </c>
      <c r="G535" s="2312" t="s">
        <v>1735</v>
      </c>
      <c r="H535" s="2318">
        <v>-1549.62</v>
      </c>
      <c r="I535" s="2318">
        <v>-1082.4000000000001</v>
      </c>
      <c r="J535" s="2318">
        <v>-1264.56</v>
      </c>
      <c r="Q535" s="2310" t="e">
        <f>VLOOKUP(P535,Data!$D$2:$E$144,2,FALSE)</f>
        <v>#N/A</v>
      </c>
    </row>
    <row r="536" spans="1:17" x14ac:dyDescent="0.2">
      <c r="A536" s="2310" t="s">
        <v>2345</v>
      </c>
      <c r="B536" s="2312" t="s">
        <v>2164</v>
      </c>
      <c r="C536" s="2322" t="s">
        <v>2473</v>
      </c>
      <c r="D536" s="1090">
        <v>1200</v>
      </c>
      <c r="E536" s="1090" t="s">
        <v>2336</v>
      </c>
      <c r="F536" s="2311" t="s">
        <v>1256</v>
      </c>
      <c r="G536" s="2312" t="s">
        <v>2164</v>
      </c>
      <c r="H536" s="2318">
        <v>0</v>
      </c>
      <c r="I536" s="2318">
        <v>-274.95</v>
      </c>
      <c r="J536" s="2318">
        <v>-1249.81</v>
      </c>
      <c r="O536" s="2310" t="s">
        <v>427</v>
      </c>
      <c r="P536" s="2310" t="s">
        <v>374</v>
      </c>
      <c r="Q536" s="2310">
        <f>VLOOKUP(P536,Data!$D$2:$E$144,2,FALSE)</f>
        <v>48800000</v>
      </c>
    </row>
    <row r="537" spans="1:17" x14ac:dyDescent="0.2">
      <c r="B537" s="2312" t="s">
        <v>2202</v>
      </c>
      <c r="D537" s="2318"/>
      <c r="E537" s="2318"/>
      <c r="F537" s="2311" t="s">
        <v>1294</v>
      </c>
      <c r="G537" s="2312" t="s">
        <v>2202</v>
      </c>
      <c r="H537" s="2318">
        <v>0</v>
      </c>
      <c r="I537" s="2318">
        <v>0</v>
      </c>
      <c r="J537" s="2318">
        <v>-1231.04</v>
      </c>
      <c r="Q537" s="2310" t="e">
        <f>VLOOKUP(P537,Data!$D$2:$E$144,2,FALSE)</f>
        <v>#N/A</v>
      </c>
    </row>
    <row r="538" spans="1:17" x14ac:dyDescent="0.2">
      <c r="A538" s="2315"/>
      <c r="B538" s="2314"/>
      <c r="C538" s="2315"/>
      <c r="D538" s="2319">
        <f>SUM(D539:D540)</f>
        <v>711</v>
      </c>
      <c r="E538" s="2319"/>
      <c r="F538" s="2313" t="s">
        <v>618</v>
      </c>
      <c r="G538" s="2314" t="s">
        <v>1525</v>
      </c>
      <c r="H538" s="2319">
        <v>-450</v>
      </c>
      <c r="I538" s="2319">
        <v>-1130</v>
      </c>
      <c r="J538" s="2319">
        <v>-1211</v>
      </c>
      <c r="K538" s="2315"/>
      <c r="L538" s="2315"/>
      <c r="M538" s="2315"/>
      <c r="N538" s="2315"/>
      <c r="O538" s="2315"/>
      <c r="P538" s="2315"/>
      <c r="Q538" s="2315" t="e">
        <f>VLOOKUP(P538,Data!$D$2:$E$144,2,FALSE)</f>
        <v>#N/A</v>
      </c>
    </row>
    <row r="539" spans="1:17" x14ac:dyDescent="0.2">
      <c r="A539" s="2310" t="s">
        <v>2346</v>
      </c>
      <c r="B539" s="2312" t="s">
        <v>2672</v>
      </c>
      <c r="C539" s="2310" t="s">
        <v>2348</v>
      </c>
      <c r="D539" s="2318">
        <v>0</v>
      </c>
      <c r="E539" s="2318" t="s">
        <v>2336</v>
      </c>
      <c r="F539" s="2311" t="s">
        <v>618</v>
      </c>
      <c r="G539" s="2312" t="s">
        <v>1525</v>
      </c>
      <c r="H539" s="1090"/>
      <c r="I539" s="1090"/>
      <c r="J539" s="1090"/>
      <c r="O539" s="2310" t="s">
        <v>276</v>
      </c>
      <c r="P539" s="2310" t="s">
        <v>304</v>
      </c>
      <c r="Q539" s="2310">
        <f>VLOOKUP(P539,Data!$D$2:$E$144,2,FALSE)</f>
        <v>75100000</v>
      </c>
    </row>
    <row r="540" spans="1:17" x14ac:dyDescent="0.2">
      <c r="A540" s="2322" t="s">
        <v>2372</v>
      </c>
      <c r="B540" s="2324" t="s">
        <v>2673</v>
      </c>
      <c r="C540" s="2322" t="s">
        <v>2671</v>
      </c>
      <c r="D540" s="1090">
        <v>711</v>
      </c>
      <c r="E540" s="1090" t="s">
        <v>2336</v>
      </c>
      <c r="F540" s="2311" t="s">
        <v>618</v>
      </c>
      <c r="G540" s="2312" t="s">
        <v>1525</v>
      </c>
      <c r="H540" s="1090"/>
      <c r="I540" s="1090"/>
      <c r="J540" s="1090"/>
      <c r="O540" s="2310" t="s">
        <v>276</v>
      </c>
      <c r="P540" s="2310" t="s">
        <v>309</v>
      </c>
      <c r="Q540" s="2310">
        <f>VLOOKUP(P540,Data!$D$2:$E$144,2,FALSE)</f>
        <v>80500000</v>
      </c>
    </row>
    <row r="541" spans="1:17" x14ac:dyDescent="0.2">
      <c r="A541" s="2322" t="s">
        <v>2832</v>
      </c>
      <c r="B541" s="2324" t="s">
        <v>1959</v>
      </c>
      <c r="C541" s="2322" t="s">
        <v>2837</v>
      </c>
      <c r="D541" s="1090">
        <v>1203</v>
      </c>
      <c r="E541" s="1090" t="s">
        <v>2336</v>
      </c>
      <c r="F541" s="2311" t="s">
        <v>1052</v>
      </c>
      <c r="G541" s="2312" t="s">
        <v>1959</v>
      </c>
      <c r="H541" s="2318">
        <v>-1141.6400000000001</v>
      </c>
      <c r="I541" s="2318">
        <v>-590.65</v>
      </c>
      <c r="J541" s="2318">
        <v>-1203.21</v>
      </c>
      <c r="O541" s="2310" t="s">
        <v>2503</v>
      </c>
      <c r="P541" s="2310" t="s">
        <v>395</v>
      </c>
      <c r="Q541" s="2310">
        <f>VLOOKUP(P541,Data!$D$2:$E$144,2,FALSE)</f>
        <v>35110000</v>
      </c>
    </row>
    <row r="542" spans="1:17" x14ac:dyDescent="0.2">
      <c r="B542" s="2312" t="s">
        <v>1680</v>
      </c>
      <c r="D542" s="2318"/>
      <c r="E542" s="2318"/>
      <c r="F542" s="2311" t="s">
        <v>773</v>
      </c>
      <c r="G542" s="2312" t="s">
        <v>1680</v>
      </c>
      <c r="H542" s="2318">
        <v>-1130</v>
      </c>
      <c r="I542" s="2318">
        <v>-2090</v>
      </c>
      <c r="J542" s="2318">
        <v>-1185</v>
      </c>
      <c r="Q542" s="2310" t="e">
        <f>VLOOKUP(P542,Data!$D$2:$E$144,2,FALSE)</f>
        <v>#N/A</v>
      </c>
    </row>
    <row r="543" spans="1:17" ht="25.5" x14ac:dyDescent="0.2">
      <c r="A543" s="2322" t="s">
        <v>2372</v>
      </c>
      <c r="B543" s="2324" t="s">
        <v>1985</v>
      </c>
      <c r="C543" s="2322" t="s">
        <v>2747</v>
      </c>
      <c r="D543" s="1090">
        <v>1170</v>
      </c>
      <c r="E543" s="1090" t="s">
        <v>2336</v>
      </c>
      <c r="F543" s="2311" t="s">
        <v>1078</v>
      </c>
      <c r="G543" s="2312" t="s">
        <v>1985</v>
      </c>
      <c r="H543" s="2318">
        <v>-800</v>
      </c>
      <c r="I543" s="2318">
        <v>-1380</v>
      </c>
      <c r="J543" s="2318">
        <v>-1170</v>
      </c>
      <c r="O543" s="2310" t="s">
        <v>287</v>
      </c>
      <c r="P543" s="2310" t="s">
        <v>417</v>
      </c>
      <c r="Q543" s="2310">
        <f>VLOOKUP(P543,Data!$D$2:$E$144,2,FALSE)</f>
        <v>43800000</v>
      </c>
    </row>
    <row r="544" spans="1:17" x14ac:dyDescent="0.2">
      <c r="A544" s="2315"/>
      <c r="B544" s="2314"/>
      <c r="C544" s="2315"/>
      <c r="D544" s="2319">
        <f>SUM(D545:D546)</f>
        <v>837</v>
      </c>
      <c r="E544" s="2319"/>
      <c r="F544" s="2313" t="s">
        <v>787</v>
      </c>
      <c r="G544" s="2314" t="s">
        <v>1694</v>
      </c>
      <c r="H544" s="2319">
        <v>-739.6</v>
      </c>
      <c r="I544" s="2319">
        <v>-509</v>
      </c>
      <c r="J544" s="2319">
        <v>-1158</v>
      </c>
      <c r="K544" s="2315"/>
      <c r="L544" s="2315"/>
      <c r="M544" s="2315"/>
      <c r="N544" s="2315"/>
      <c r="O544" s="2315"/>
      <c r="P544" s="2315"/>
      <c r="Q544" s="2315" t="e">
        <f>VLOOKUP(P544,Data!$D$2:$E$144,2,FALSE)</f>
        <v>#N/A</v>
      </c>
    </row>
    <row r="545" spans="1:25" ht="25.5" x14ac:dyDescent="0.2">
      <c r="A545" s="2322" t="s">
        <v>2524</v>
      </c>
      <c r="B545" s="2324" t="s">
        <v>2577</v>
      </c>
      <c r="C545" s="2322" t="s">
        <v>2548</v>
      </c>
      <c r="D545" s="1090">
        <v>779</v>
      </c>
      <c r="E545" s="1090" t="s">
        <v>2336</v>
      </c>
      <c r="F545" s="2311" t="s">
        <v>787</v>
      </c>
      <c r="G545" s="2312" t="s">
        <v>1694</v>
      </c>
      <c r="H545" s="1090"/>
      <c r="I545" s="1090"/>
      <c r="J545" s="1090"/>
      <c r="O545" s="2310" t="s">
        <v>284</v>
      </c>
      <c r="P545" s="2310" t="s">
        <v>388</v>
      </c>
      <c r="Q545" s="2310">
        <f>VLOOKUP(P545,Data!$D$2:$E$144,2,FALSE)</f>
        <v>22000000</v>
      </c>
    </row>
    <row r="546" spans="1:25" ht="25.5" x14ac:dyDescent="0.2">
      <c r="A546" s="2322" t="s">
        <v>2564</v>
      </c>
      <c r="B546" s="2324" t="s">
        <v>2578</v>
      </c>
      <c r="C546" s="2322" t="s">
        <v>2576</v>
      </c>
      <c r="D546" s="1090">
        <v>58</v>
      </c>
      <c r="E546" s="1090" t="s">
        <v>2336</v>
      </c>
      <c r="F546" s="2311" t="s">
        <v>787</v>
      </c>
      <c r="G546" s="2312" t="s">
        <v>1694</v>
      </c>
      <c r="H546" s="1090"/>
      <c r="I546" s="1090"/>
      <c r="J546" s="1090"/>
      <c r="O546" s="2310" t="s">
        <v>284</v>
      </c>
      <c r="P546" s="2310" t="s">
        <v>388</v>
      </c>
      <c r="Q546" s="2310">
        <f>VLOOKUP(P546,Data!$D$2:$E$144,2,FALSE)</f>
        <v>22000000</v>
      </c>
    </row>
    <row r="547" spans="1:25" x14ac:dyDescent="0.2">
      <c r="A547" s="2310" t="s">
        <v>2346</v>
      </c>
      <c r="B547" s="2312" t="s">
        <v>1453</v>
      </c>
      <c r="C547" s="2310" t="s">
        <v>2348</v>
      </c>
      <c r="D547" s="2318">
        <v>1146</v>
      </c>
      <c r="E547" s="2318" t="s">
        <v>2336</v>
      </c>
      <c r="F547" s="2311" t="s">
        <v>546</v>
      </c>
      <c r="G547" s="2312" t="s">
        <v>1453</v>
      </c>
      <c r="H547" s="2318">
        <v>-1104</v>
      </c>
      <c r="I547" s="2318">
        <v>0</v>
      </c>
      <c r="J547" s="2318">
        <v>-1146</v>
      </c>
      <c r="O547" s="2310" t="s">
        <v>276</v>
      </c>
      <c r="P547" s="2310" t="s">
        <v>304</v>
      </c>
      <c r="Q547" s="2310">
        <f>VLOOKUP(P547,Data!$D$2:$E$144,2,FALSE)</f>
        <v>75100000</v>
      </c>
    </row>
    <row r="548" spans="1:25" x14ac:dyDescent="0.2">
      <c r="B548" s="2312" t="s">
        <v>2266</v>
      </c>
      <c r="D548" s="2318"/>
      <c r="E548" s="2318"/>
      <c r="F548" s="2311" t="s">
        <v>1358</v>
      </c>
      <c r="G548" s="2312" t="s">
        <v>2266</v>
      </c>
      <c r="H548" s="2318">
        <v>-100</v>
      </c>
      <c r="I548" s="2318">
        <v>-1000</v>
      </c>
      <c r="J548" s="2318">
        <v>-1125</v>
      </c>
      <c r="Q548" s="2310" t="e">
        <f>VLOOKUP(P548,Data!$D$2:$E$144,2,FALSE)</f>
        <v>#N/A</v>
      </c>
    </row>
    <row r="549" spans="1:25" ht="25.5" x14ac:dyDescent="0.2">
      <c r="A549" s="2322" t="s">
        <v>2372</v>
      </c>
      <c r="B549" s="2324" t="s">
        <v>470</v>
      </c>
      <c r="C549" s="2322" t="s">
        <v>2631</v>
      </c>
      <c r="D549" s="1090">
        <v>135</v>
      </c>
      <c r="E549" s="1090" t="s">
        <v>2336</v>
      </c>
      <c r="F549" s="2311" t="s">
        <v>447</v>
      </c>
      <c r="G549" s="2312" t="s">
        <v>470</v>
      </c>
      <c r="H549" s="2318">
        <v>-2495</v>
      </c>
      <c r="I549" s="2318">
        <v>-1735.42</v>
      </c>
      <c r="J549" s="2318">
        <v>-1123.56</v>
      </c>
      <c r="O549" s="2310" t="s">
        <v>287</v>
      </c>
      <c r="P549" s="2310" t="s">
        <v>417</v>
      </c>
      <c r="Q549" s="2310">
        <f>VLOOKUP(P549,Data!$D$2:$E$144,2,FALSE)</f>
        <v>43800000</v>
      </c>
    </row>
    <row r="550" spans="1:25" ht="25.5" x14ac:dyDescent="0.2">
      <c r="A550" s="2322" t="s">
        <v>2524</v>
      </c>
      <c r="B550" s="2324" t="s">
        <v>2210</v>
      </c>
      <c r="C550" s="2322" t="s">
        <v>2549</v>
      </c>
      <c r="D550" s="1090">
        <v>1120</v>
      </c>
      <c r="E550" s="1090" t="s">
        <v>2337</v>
      </c>
      <c r="F550" s="2311" t="s">
        <v>1302</v>
      </c>
      <c r="G550" s="2312" t="s">
        <v>2210</v>
      </c>
      <c r="H550" s="2318">
        <v>0</v>
      </c>
      <c r="I550" s="2318">
        <v>0</v>
      </c>
      <c r="J550" s="2318">
        <v>-1120</v>
      </c>
      <c r="O550" s="2310" t="s">
        <v>276</v>
      </c>
      <c r="P550" s="2310" t="s">
        <v>309</v>
      </c>
      <c r="Q550" s="2310">
        <f>VLOOKUP(P550,Data!$D$2:$E$144,2,FALSE)</f>
        <v>80500000</v>
      </c>
    </row>
    <row r="551" spans="1:25" x14ac:dyDescent="0.2">
      <c r="B551" s="2312" t="s">
        <v>1753</v>
      </c>
      <c r="D551" s="2318"/>
      <c r="E551" s="2318"/>
      <c r="F551" s="2311" t="s">
        <v>846</v>
      </c>
      <c r="G551" s="2312" t="s">
        <v>1753</v>
      </c>
      <c r="H551" s="2318">
        <v>-719.6</v>
      </c>
      <c r="I551" s="2318">
        <v>-430.74</v>
      </c>
      <c r="J551" s="2318">
        <v>-1117.5999999999999</v>
      </c>
      <c r="Q551" s="2310" t="e">
        <f>VLOOKUP(P551,Data!$D$2:$E$144,2,FALSE)</f>
        <v>#N/A</v>
      </c>
    </row>
    <row r="552" spans="1:25" s="2315" customFormat="1" x14ac:dyDescent="0.2">
      <c r="A552" s="2310"/>
      <c r="B552" s="2312" t="s">
        <v>2097</v>
      </c>
      <c r="C552" s="2310"/>
      <c r="D552" s="2318"/>
      <c r="E552" s="2318"/>
      <c r="F552" s="2311" t="s">
        <v>1189</v>
      </c>
      <c r="G552" s="2312" t="s">
        <v>2097</v>
      </c>
      <c r="H552" s="2318">
        <v>0</v>
      </c>
      <c r="I552" s="2318">
        <v>-5009.58</v>
      </c>
      <c r="J552" s="2318">
        <v>-1096</v>
      </c>
      <c r="K552" s="2310"/>
      <c r="L552" s="2310"/>
      <c r="M552" s="2310"/>
      <c r="N552" s="2310"/>
      <c r="O552" s="2310"/>
      <c r="P552" s="2310"/>
      <c r="Q552" s="2310" t="e">
        <f>VLOOKUP(P552,Data!$D$2:$E$144,2,FALSE)</f>
        <v>#N/A</v>
      </c>
      <c r="Y552" s="2317"/>
    </row>
    <row r="553" spans="1:25" ht="25.5" x14ac:dyDescent="0.2">
      <c r="A553" s="2322" t="s">
        <v>2832</v>
      </c>
      <c r="B553" s="2324" t="s">
        <v>1475</v>
      </c>
      <c r="C553" s="2322" t="s">
        <v>3025</v>
      </c>
      <c r="D553" s="1090">
        <v>1090</v>
      </c>
      <c r="E553" s="1090" t="s">
        <v>2336</v>
      </c>
      <c r="F553" s="2311" t="s">
        <v>568</v>
      </c>
      <c r="G553" s="2312" t="s">
        <v>1475</v>
      </c>
      <c r="H553" s="2318">
        <v>0</v>
      </c>
      <c r="I553" s="2318">
        <v>-1281.1600000000001</v>
      </c>
      <c r="J553" s="2318">
        <v>-1090.17</v>
      </c>
      <c r="O553" s="2310" t="s">
        <v>287</v>
      </c>
      <c r="P553" s="2310" t="s">
        <v>412</v>
      </c>
      <c r="Q553" s="2310">
        <f>VLOOKUP(P553,Data!$D$2:$E$144,2,FALSE)</f>
        <v>34300000</v>
      </c>
    </row>
    <row r="554" spans="1:25" x14ac:dyDescent="0.2">
      <c r="A554" s="2322" t="s">
        <v>2835</v>
      </c>
      <c r="B554" s="2324" t="s">
        <v>1616</v>
      </c>
      <c r="C554" s="280" t="s">
        <v>170</v>
      </c>
      <c r="D554" s="1090">
        <v>0</v>
      </c>
      <c r="E554" s="1090" t="s">
        <v>2331</v>
      </c>
      <c r="F554" s="2311" t="s">
        <v>709</v>
      </c>
      <c r="G554" s="2312" t="s">
        <v>1616</v>
      </c>
      <c r="H554" s="2318">
        <v>-352</v>
      </c>
      <c r="I554" s="2318">
        <v>-396.8</v>
      </c>
      <c r="J554" s="2318">
        <v>-1078.98</v>
      </c>
      <c r="Q554" s="2310" t="e">
        <f>VLOOKUP(P554,Data!$D$2:$E$144,2,FALSE)</f>
        <v>#N/A</v>
      </c>
    </row>
    <row r="555" spans="1:25" x14ac:dyDescent="0.2">
      <c r="B555" s="2312" t="s">
        <v>2029</v>
      </c>
      <c r="D555" s="2318"/>
      <c r="E555" s="2318"/>
      <c r="F555" s="2311" t="s">
        <v>1122</v>
      </c>
      <c r="G555" s="2312" t="s">
        <v>2029</v>
      </c>
      <c r="H555" s="2318">
        <v>-1021.92</v>
      </c>
      <c r="I555" s="2318">
        <v>-1274.0999999999999</v>
      </c>
      <c r="J555" s="2318">
        <v>-1077.5999999999999</v>
      </c>
      <c r="Q555" s="2310" t="e">
        <f>VLOOKUP(P555,Data!$D$2:$E$144,2,FALSE)</f>
        <v>#N/A</v>
      </c>
    </row>
    <row r="556" spans="1:25" x14ac:dyDescent="0.2">
      <c r="B556" s="2312" t="s">
        <v>2124</v>
      </c>
      <c r="C556" s="282"/>
      <c r="D556" s="2318"/>
      <c r="E556" s="2318"/>
      <c r="F556" s="2311" t="s">
        <v>1216</v>
      </c>
      <c r="G556" s="2312" t="s">
        <v>2124</v>
      </c>
      <c r="H556" s="2318">
        <v>0</v>
      </c>
      <c r="I556" s="2318">
        <v>-340</v>
      </c>
      <c r="J556" s="2318">
        <v>-1075</v>
      </c>
      <c r="Q556" s="2310" t="e">
        <f>VLOOKUP(P556,Data!$D$2:$E$144,2,FALSE)</f>
        <v>#N/A</v>
      </c>
    </row>
    <row r="557" spans="1:25" x14ac:dyDescent="0.2">
      <c r="A557" s="2322" t="s">
        <v>2835</v>
      </c>
      <c r="B557" s="2324" t="s">
        <v>1396</v>
      </c>
      <c r="C557" s="2322" t="s">
        <v>2911</v>
      </c>
      <c r="D557" s="1090">
        <v>261</v>
      </c>
      <c r="E557" s="1090" t="s">
        <v>2336</v>
      </c>
      <c r="F557" s="2311" t="s">
        <v>489</v>
      </c>
      <c r="G557" s="2312" t="s">
        <v>1396</v>
      </c>
      <c r="H557" s="2318">
        <v>-865.7</v>
      </c>
      <c r="I557" s="2318">
        <v>-3048.01</v>
      </c>
      <c r="J557" s="2318">
        <v>-1072.74</v>
      </c>
      <c r="O557" s="2310" t="s">
        <v>280</v>
      </c>
      <c r="P557" s="2310" t="s">
        <v>350</v>
      </c>
      <c r="Q557" s="2310">
        <f>VLOOKUP(P557,Data!$D$2:$E$144,2,FALSE)</f>
        <v>31500000</v>
      </c>
    </row>
    <row r="558" spans="1:25" x14ac:dyDescent="0.2">
      <c r="B558" s="2312" t="s">
        <v>1898</v>
      </c>
      <c r="D558" s="2318"/>
      <c r="E558" s="2318"/>
      <c r="F558" s="2311" t="s">
        <v>991</v>
      </c>
      <c r="G558" s="2312" t="s">
        <v>1898</v>
      </c>
      <c r="H558" s="2318">
        <v>-188.57</v>
      </c>
      <c r="I558" s="2318">
        <v>-464.98</v>
      </c>
      <c r="J558" s="2318">
        <v>-1058.9100000000001</v>
      </c>
      <c r="Q558" s="2310" t="e">
        <f>VLOOKUP(P558,Data!$D$2:$E$144,2,FALSE)</f>
        <v>#N/A</v>
      </c>
    </row>
    <row r="559" spans="1:25" x14ac:dyDescent="0.2">
      <c r="A559" s="2322" t="s">
        <v>2345</v>
      </c>
      <c r="B559" s="2312" t="s">
        <v>1420</v>
      </c>
      <c r="C559" s="14" t="s">
        <v>2393</v>
      </c>
      <c r="D559" s="1090">
        <v>99</v>
      </c>
      <c r="E559" s="1090" t="s">
        <v>2336</v>
      </c>
      <c r="F559" s="2311" t="s">
        <v>513</v>
      </c>
      <c r="G559" s="2312" t="s">
        <v>1420</v>
      </c>
      <c r="H559" s="2318">
        <v>-816</v>
      </c>
      <c r="I559" s="2318">
        <v>-1055</v>
      </c>
      <c r="J559" s="2318">
        <v>-1055</v>
      </c>
      <c r="O559" s="2310" t="s">
        <v>427</v>
      </c>
      <c r="P559" s="2310" t="s">
        <v>380</v>
      </c>
      <c r="Q559" s="2310">
        <f>VLOOKUP(P559,Data!$D$2:$E$144,2,FALSE)</f>
        <v>48100000</v>
      </c>
    </row>
    <row r="560" spans="1:25" ht="25.5" x14ac:dyDescent="0.2">
      <c r="A560" s="2322" t="s">
        <v>2832</v>
      </c>
      <c r="B560" s="2324" t="s">
        <v>2193</v>
      </c>
      <c r="C560" s="280" t="s">
        <v>3193</v>
      </c>
      <c r="D560" s="1090">
        <v>1024</v>
      </c>
      <c r="E560" s="1090" t="s">
        <v>2336</v>
      </c>
      <c r="F560" s="2311" t="s">
        <v>1285</v>
      </c>
      <c r="G560" s="2312" t="s">
        <v>2193</v>
      </c>
      <c r="H560" s="2318">
        <v>0</v>
      </c>
      <c r="I560" s="2318">
        <v>0</v>
      </c>
      <c r="J560" s="2318">
        <v>-1024.06</v>
      </c>
      <c r="O560" s="2310" t="s">
        <v>287</v>
      </c>
      <c r="P560" s="2310" t="s">
        <v>413</v>
      </c>
      <c r="Q560" s="2310">
        <f>VLOOKUP(P560,Data!$D$2:$E$144,2,FALSE)</f>
        <v>50110000</v>
      </c>
    </row>
    <row r="561" spans="1:25" s="2322" customFormat="1" x14ac:dyDescent="0.2">
      <c r="A561" s="2315"/>
      <c r="B561" s="2314"/>
      <c r="C561" s="2315"/>
      <c r="D561" s="2319">
        <f>SUM(D562:D563)</f>
        <v>11.9</v>
      </c>
      <c r="E561" s="2319"/>
      <c r="F561" s="2313" t="s">
        <v>445</v>
      </c>
      <c r="G561" s="2314" t="s">
        <v>468</v>
      </c>
      <c r="H561" s="2319">
        <v>-16260.07</v>
      </c>
      <c r="I561" s="2319">
        <v>-2591.3000000000002</v>
      </c>
      <c r="J561" s="2319">
        <v>-1022</v>
      </c>
      <c r="K561" s="2315"/>
      <c r="L561" s="2315"/>
      <c r="M561" s="2315"/>
      <c r="N561" s="2315"/>
      <c r="O561" s="2315"/>
      <c r="P561" s="2315"/>
      <c r="Q561" s="2315" t="e">
        <f>VLOOKUP(P561,Data!$D$2:$E$144,2,FALSE)</f>
        <v>#N/A</v>
      </c>
      <c r="Y561" s="2325"/>
    </row>
    <row r="562" spans="1:25" ht="25.5" x14ac:dyDescent="0.2">
      <c r="A562" s="2322" t="s">
        <v>2524</v>
      </c>
      <c r="B562" s="2324" t="s">
        <v>2636</v>
      </c>
      <c r="C562" s="2322" t="s">
        <v>2534</v>
      </c>
      <c r="D562" s="1090">
        <v>11.9</v>
      </c>
      <c r="E562" s="1090" t="s">
        <v>2336</v>
      </c>
      <c r="F562" s="2311" t="s">
        <v>445</v>
      </c>
      <c r="G562" s="2312" t="s">
        <v>468</v>
      </c>
      <c r="H562" s="1090"/>
      <c r="I562" s="1090"/>
      <c r="J562" s="1090"/>
      <c r="O562" s="2310" t="s">
        <v>287</v>
      </c>
      <c r="P562" s="2310" t="s">
        <v>417</v>
      </c>
      <c r="Q562" s="2310">
        <f>VLOOKUP(P562,Data!$D$2:$E$144,2,FALSE)</f>
        <v>43800000</v>
      </c>
    </row>
    <row r="563" spans="1:25" ht="25.5" x14ac:dyDescent="0.2">
      <c r="A563" s="2322" t="s">
        <v>2372</v>
      </c>
      <c r="B563" s="2324" t="s">
        <v>2637</v>
      </c>
      <c r="C563" s="2322" t="s">
        <v>2630</v>
      </c>
      <c r="D563" s="1090">
        <v>0</v>
      </c>
      <c r="E563" s="1090" t="s">
        <v>2331</v>
      </c>
      <c r="F563" s="2311" t="s">
        <v>445</v>
      </c>
      <c r="G563" s="2312" t="s">
        <v>468</v>
      </c>
      <c r="H563" s="1090"/>
      <c r="I563" s="1090"/>
      <c r="J563" s="1090"/>
      <c r="O563" s="2310" t="s">
        <v>287</v>
      </c>
      <c r="P563" s="2310" t="s">
        <v>417</v>
      </c>
      <c r="Q563" s="2310">
        <f>VLOOKUP(P563,Data!$D$2:$E$144,2,FALSE)</f>
        <v>43800000</v>
      </c>
    </row>
    <row r="564" spans="1:25" x14ac:dyDescent="0.2">
      <c r="A564" s="2322" t="s">
        <v>2443</v>
      </c>
      <c r="B564" s="2324" t="s">
        <v>1778</v>
      </c>
      <c r="C564" s="2322" t="s">
        <v>2606</v>
      </c>
      <c r="D564" s="1090">
        <v>1000</v>
      </c>
      <c r="E564" s="1090" t="s">
        <v>2607</v>
      </c>
      <c r="F564" s="2311" t="s">
        <v>871</v>
      </c>
      <c r="G564" s="2312" t="s">
        <v>1778</v>
      </c>
      <c r="H564" s="2318">
        <v>-5625</v>
      </c>
      <c r="I564" s="2318">
        <v>-2572.5</v>
      </c>
      <c r="J564" s="2318">
        <v>-1000</v>
      </c>
      <c r="O564" s="2310" t="s">
        <v>276</v>
      </c>
      <c r="P564" s="2310" t="s">
        <v>311</v>
      </c>
      <c r="Q564" s="2310">
        <f>VLOOKUP(P564,Data!$D$2:$E$144,2,FALSE)</f>
        <v>66000000</v>
      </c>
    </row>
    <row r="565" spans="1:25" ht="25.5" x14ac:dyDescent="0.2">
      <c r="A565" s="2322" t="s">
        <v>2832</v>
      </c>
      <c r="B565" s="2324" t="s">
        <v>1812</v>
      </c>
      <c r="C565" s="2322" t="s">
        <v>2970</v>
      </c>
      <c r="D565" s="1090">
        <v>1000</v>
      </c>
      <c r="E565" s="1090" t="s">
        <v>2336</v>
      </c>
      <c r="F565" s="2311" t="s">
        <v>905</v>
      </c>
      <c r="G565" s="2312" t="s">
        <v>1812</v>
      </c>
      <c r="H565" s="2318">
        <v>-1000</v>
      </c>
      <c r="I565" s="2318">
        <v>-210</v>
      </c>
      <c r="J565" s="2318">
        <v>-1000</v>
      </c>
      <c r="O565" s="2310" t="s">
        <v>284</v>
      </c>
      <c r="P565" s="2310" t="s">
        <v>389</v>
      </c>
      <c r="Q565" s="2310">
        <f>VLOOKUP(P565,Data!$D$2:$E$144,2,FALSE)</f>
        <v>30192700</v>
      </c>
    </row>
    <row r="566" spans="1:25" x14ac:dyDescent="0.2">
      <c r="B566" s="2312" t="s">
        <v>2290</v>
      </c>
      <c r="D566" s="2318"/>
      <c r="E566" s="2318"/>
      <c r="F566" s="2311" t="s">
        <v>1376</v>
      </c>
      <c r="G566" s="2312" t="s">
        <v>2290</v>
      </c>
      <c r="H566" s="2318">
        <v>0</v>
      </c>
      <c r="I566" s="2318">
        <v>-1000</v>
      </c>
      <c r="J566" s="2318">
        <v>-1000</v>
      </c>
      <c r="Q566" s="2310" t="e">
        <f>VLOOKUP(P566,Data!$D$2:$E$144,2,FALSE)</f>
        <v>#N/A</v>
      </c>
    </row>
    <row r="567" spans="1:25" x14ac:dyDescent="0.2">
      <c r="A567" s="2315"/>
      <c r="B567" s="2314"/>
      <c r="C567" s="2315"/>
      <c r="D567" s="2319">
        <f>SUM(D568:D569)</f>
        <v>1287</v>
      </c>
      <c r="E567" s="2319"/>
      <c r="F567" s="2313" t="s">
        <v>521</v>
      </c>
      <c r="G567" s="2314" t="s">
        <v>1428</v>
      </c>
      <c r="H567" s="2319">
        <v>-1066.71</v>
      </c>
      <c r="I567" s="2319">
        <v>-246.45</v>
      </c>
      <c r="J567" s="2319">
        <v>-984.19</v>
      </c>
      <c r="K567" s="2315"/>
      <c r="L567" s="2315"/>
      <c r="M567" s="2315"/>
      <c r="N567" s="2315"/>
      <c r="O567" s="2315"/>
      <c r="P567" s="2315"/>
      <c r="Q567" s="2315" t="e">
        <f>VLOOKUP(P567,Data!$D$2:$E$144,2,FALSE)</f>
        <v>#N/A</v>
      </c>
    </row>
    <row r="568" spans="1:25" ht="25.5" x14ac:dyDescent="0.2">
      <c r="A568" s="2322" t="s">
        <v>2835</v>
      </c>
      <c r="B568" s="2324" t="s">
        <v>2955</v>
      </c>
      <c r="C568" s="2322" t="s">
        <v>2954</v>
      </c>
      <c r="D568" s="1090">
        <v>885</v>
      </c>
      <c r="E568" s="1090" t="s">
        <v>2336</v>
      </c>
      <c r="F568" s="2311" t="s">
        <v>521</v>
      </c>
      <c r="G568" s="2312" t="s">
        <v>1428</v>
      </c>
      <c r="H568" s="1090"/>
      <c r="I568" s="1090"/>
      <c r="J568" s="1090"/>
      <c r="O568" s="2310" t="s">
        <v>287</v>
      </c>
      <c r="P568" s="2310" t="s">
        <v>417</v>
      </c>
      <c r="Q568" s="2310">
        <f>VLOOKUP(P568,Data!$D$2:$E$144,2,FALSE)</f>
        <v>43800000</v>
      </c>
    </row>
    <row r="569" spans="1:25" ht="25.5" x14ac:dyDescent="0.2">
      <c r="A569" s="2322" t="s">
        <v>2832</v>
      </c>
      <c r="B569" s="2324" t="s">
        <v>2956</v>
      </c>
      <c r="C569" s="2322" t="s">
        <v>2954</v>
      </c>
      <c r="D569" s="1090">
        <v>402</v>
      </c>
      <c r="E569" s="1090" t="s">
        <v>2336</v>
      </c>
      <c r="F569" s="2311" t="s">
        <v>521</v>
      </c>
      <c r="G569" s="2312" t="s">
        <v>1428</v>
      </c>
      <c r="H569" s="1090"/>
      <c r="I569" s="1090"/>
      <c r="J569" s="1090"/>
      <c r="O569" s="2310" t="s">
        <v>287</v>
      </c>
      <c r="P569" s="2310" t="s">
        <v>417</v>
      </c>
      <c r="Q569" s="2310">
        <f>VLOOKUP(P569,Data!$D$2:$E$144,2,FALSE)</f>
        <v>43800000</v>
      </c>
    </row>
    <row r="570" spans="1:25" x14ac:dyDescent="0.2">
      <c r="A570" s="2322" t="s">
        <v>2835</v>
      </c>
      <c r="B570" s="2324" t="s">
        <v>1740</v>
      </c>
      <c r="C570" s="280" t="s">
        <v>2882</v>
      </c>
      <c r="D570" s="1090">
        <v>982</v>
      </c>
      <c r="E570" s="1090" t="s">
        <v>2336</v>
      </c>
      <c r="F570" s="2311" t="s">
        <v>833</v>
      </c>
      <c r="G570" s="2312" t="s">
        <v>1740</v>
      </c>
      <c r="H570" s="2318">
        <v>-996.95</v>
      </c>
      <c r="I570" s="2318">
        <v>-3354.96</v>
      </c>
      <c r="J570" s="2318">
        <v>-981.96</v>
      </c>
      <c r="O570" s="2310" t="s">
        <v>2503</v>
      </c>
      <c r="P570" s="2310" t="s">
        <v>395</v>
      </c>
      <c r="Q570" s="2310">
        <f>VLOOKUP(P570,Data!$D$2:$E$144,2,FALSE)</f>
        <v>35110000</v>
      </c>
    </row>
    <row r="571" spans="1:25" x14ac:dyDescent="0.2">
      <c r="B571" s="2312" t="s">
        <v>1527</v>
      </c>
      <c r="D571" s="2318"/>
      <c r="E571" s="2318"/>
      <c r="F571" s="2311" t="s">
        <v>620</v>
      </c>
      <c r="G571" s="2312" t="s">
        <v>1527</v>
      </c>
      <c r="H571" s="2318">
        <v>-980</v>
      </c>
      <c r="I571" s="2318">
        <v>-980</v>
      </c>
      <c r="J571" s="2318">
        <v>-980</v>
      </c>
      <c r="Q571" s="2310" t="e">
        <f>VLOOKUP(P571,Data!$D$2:$E$144,2,FALSE)</f>
        <v>#N/A</v>
      </c>
    </row>
    <row r="572" spans="1:25" x14ac:dyDescent="0.2">
      <c r="B572" s="2312" t="s">
        <v>1972</v>
      </c>
      <c r="D572" s="2318"/>
      <c r="E572" s="2318"/>
      <c r="F572" s="2311" t="s">
        <v>1065</v>
      </c>
      <c r="G572" s="2312" t="s">
        <v>1972</v>
      </c>
      <c r="H572" s="2318">
        <v>-1978.3</v>
      </c>
      <c r="I572" s="2318">
        <v>-3982.35</v>
      </c>
      <c r="J572" s="2318">
        <v>-976.37</v>
      </c>
      <c r="Q572" s="2310" t="e">
        <f>VLOOKUP(P572,Data!$D$2:$E$144,2,FALSE)</f>
        <v>#N/A</v>
      </c>
    </row>
    <row r="573" spans="1:25" x14ac:dyDescent="0.2">
      <c r="A573" s="2322" t="s">
        <v>2835</v>
      </c>
      <c r="B573" s="2324" t="s">
        <v>1494</v>
      </c>
      <c r="C573" s="2322" t="s">
        <v>3063</v>
      </c>
      <c r="D573" s="1090">
        <v>962</v>
      </c>
      <c r="E573" s="1090" t="s">
        <v>2336</v>
      </c>
      <c r="F573" s="2311" t="s">
        <v>587</v>
      </c>
      <c r="G573" s="2312" t="s">
        <v>1494</v>
      </c>
      <c r="H573" s="2318">
        <v>-368.93</v>
      </c>
      <c r="I573" s="2318">
        <v>-475</v>
      </c>
      <c r="J573" s="2318">
        <v>-970.15</v>
      </c>
      <c r="O573" s="2310" t="s">
        <v>286</v>
      </c>
      <c r="P573" s="2310" t="s">
        <v>404</v>
      </c>
      <c r="Q573" s="2310">
        <f>VLOOKUP(P573,Data!$D$2:$E$144,2,FALSE)</f>
        <v>35120000</v>
      </c>
    </row>
    <row r="574" spans="1:25" x14ac:dyDescent="0.2">
      <c r="B574" s="2312" t="s">
        <v>2074</v>
      </c>
      <c r="D574" s="2318"/>
      <c r="E574" s="2318"/>
      <c r="F574" s="2311" t="s">
        <v>1166</v>
      </c>
      <c r="G574" s="2312" t="s">
        <v>2074</v>
      </c>
      <c r="H574" s="2318">
        <v>0</v>
      </c>
      <c r="I574" s="2318">
        <v>-1025</v>
      </c>
      <c r="J574" s="2318">
        <v>-970</v>
      </c>
      <c r="Q574" s="2310" t="e">
        <f>VLOOKUP(P574,Data!$D$2:$E$144,2,FALSE)</f>
        <v>#N/A</v>
      </c>
    </row>
    <row r="575" spans="1:25" x14ac:dyDescent="0.2">
      <c r="A575" s="2315"/>
      <c r="B575" s="2314"/>
      <c r="C575" s="2315"/>
      <c r="D575" s="2319">
        <f>SUM(D576:D577)</f>
        <v>760.85</v>
      </c>
      <c r="E575" s="2319"/>
      <c r="F575" s="2313" t="s">
        <v>879</v>
      </c>
      <c r="G575" s="2314" t="s">
        <v>1786</v>
      </c>
      <c r="H575" s="2319">
        <v>0</v>
      </c>
      <c r="I575" s="2319">
        <v>-162.15</v>
      </c>
      <c r="J575" s="2319">
        <v>-964.2</v>
      </c>
      <c r="K575" s="2315"/>
      <c r="L575" s="2315"/>
      <c r="M575" s="2315"/>
      <c r="N575" s="2315"/>
      <c r="O575" s="2315"/>
      <c r="P575" s="2315"/>
      <c r="Q575" s="2315" t="e">
        <f>VLOOKUP(P575,Data!$D$2:$E$144,2,FALSE)</f>
        <v>#N/A</v>
      </c>
    </row>
    <row r="576" spans="1:25" ht="25.5" x14ac:dyDescent="0.2">
      <c r="A576" s="2322" t="s">
        <v>2524</v>
      </c>
      <c r="B576" s="2324" t="s">
        <v>2876</v>
      </c>
      <c r="C576" s="280" t="s">
        <v>2530</v>
      </c>
      <c r="D576" s="1090">
        <v>47.85</v>
      </c>
      <c r="E576" s="1090" t="s">
        <v>2337</v>
      </c>
      <c r="F576" s="2311" t="s">
        <v>879</v>
      </c>
      <c r="G576" s="2312" t="s">
        <v>1786</v>
      </c>
      <c r="H576" s="1090"/>
      <c r="I576" s="1090"/>
      <c r="J576" s="1090"/>
      <c r="O576" s="2310" t="s">
        <v>276</v>
      </c>
      <c r="P576" s="2310" t="s">
        <v>309</v>
      </c>
      <c r="Q576" s="2310">
        <f>VLOOKUP(P576,Data!$D$2:$E$144,2,FALSE)</f>
        <v>80500000</v>
      </c>
    </row>
    <row r="577" spans="1:17" x14ac:dyDescent="0.2">
      <c r="A577" s="2322" t="s">
        <v>2835</v>
      </c>
      <c r="B577" s="2324" t="s">
        <v>2877</v>
      </c>
      <c r="C577" s="2322" t="s">
        <v>2851</v>
      </c>
      <c r="D577" s="1090">
        <v>713</v>
      </c>
      <c r="E577" s="1090" t="s">
        <v>2336</v>
      </c>
      <c r="F577" s="2311" t="s">
        <v>879</v>
      </c>
      <c r="G577" s="2312" t="s">
        <v>1786</v>
      </c>
      <c r="H577" s="1090"/>
      <c r="I577" s="1090"/>
      <c r="J577" s="1090"/>
      <c r="O577" s="2310" t="s">
        <v>276</v>
      </c>
      <c r="P577" s="2310" t="s">
        <v>309</v>
      </c>
      <c r="Q577" s="2310">
        <f>VLOOKUP(P577,Data!$D$2:$E$144,2,FALSE)</f>
        <v>80500000</v>
      </c>
    </row>
    <row r="578" spans="1:17" x14ac:dyDescent="0.2">
      <c r="B578" s="2312" t="s">
        <v>2126</v>
      </c>
      <c r="D578" s="2318"/>
      <c r="E578" s="2318"/>
      <c r="F578" s="2311" t="s">
        <v>1218</v>
      </c>
      <c r="G578" s="2312" t="s">
        <v>2126</v>
      </c>
      <c r="H578" s="2318">
        <v>0</v>
      </c>
      <c r="I578" s="2318">
        <v>-180.6</v>
      </c>
      <c r="J578" s="2318">
        <v>-940.02</v>
      </c>
      <c r="Q578" s="2310" t="e">
        <f>VLOOKUP(P578,Data!$D$2:$E$144,2,FALSE)</f>
        <v>#N/A</v>
      </c>
    </row>
    <row r="579" spans="1:17" x14ac:dyDescent="0.2">
      <c r="A579" s="2322" t="s">
        <v>2835</v>
      </c>
      <c r="B579" s="2324" t="s">
        <v>1904</v>
      </c>
      <c r="C579" s="2322" t="s">
        <v>2994</v>
      </c>
      <c r="D579" s="1090">
        <v>901</v>
      </c>
      <c r="E579" s="1090" t="s">
        <v>2336</v>
      </c>
      <c r="F579" s="2311" t="s">
        <v>997</v>
      </c>
      <c r="G579" s="2312" t="s">
        <v>1904</v>
      </c>
      <c r="H579" s="2318">
        <v>-5685.98</v>
      </c>
      <c r="I579" s="2318">
        <v>-3300.15</v>
      </c>
      <c r="J579" s="2318">
        <v>-900.6</v>
      </c>
      <c r="O579" s="2310" t="s">
        <v>286</v>
      </c>
      <c r="P579" s="2310" t="s">
        <v>403</v>
      </c>
      <c r="Q579" s="2310">
        <f>VLOOKUP(P579,Data!$D$2:$E$144,2,FALSE)</f>
        <v>79710000</v>
      </c>
    </row>
    <row r="580" spans="1:17" x14ac:dyDescent="0.2">
      <c r="A580" s="2315"/>
      <c r="B580" s="2314"/>
      <c r="C580" s="2315"/>
      <c r="D580" s="2319">
        <f>SUM(D581:D582)</f>
        <v>912</v>
      </c>
      <c r="E580" s="2319"/>
      <c r="F580" s="2313" t="s">
        <v>505</v>
      </c>
      <c r="G580" s="2314" t="s">
        <v>1412</v>
      </c>
      <c r="H580" s="2319">
        <v>-2931.68</v>
      </c>
      <c r="I580" s="2319">
        <v>-5191.7700000000004</v>
      </c>
      <c r="J580" s="2319">
        <v>-869.63</v>
      </c>
      <c r="K580" s="2315"/>
      <c r="L580" s="2315"/>
      <c r="M580" s="2315"/>
      <c r="N580" s="2315"/>
      <c r="O580" s="2315"/>
      <c r="P580" s="2315"/>
      <c r="Q580" s="2315" t="e">
        <f>VLOOKUP(P580,Data!$D$2:$E$144,2,FALSE)</f>
        <v>#N/A</v>
      </c>
    </row>
    <row r="581" spans="1:17" x14ac:dyDescent="0.2">
      <c r="A581" s="2310" t="s">
        <v>2345</v>
      </c>
      <c r="B581" s="2312" t="s">
        <v>2933</v>
      </c>
      <c r="C581" s="280" t="s">
        <v>2441</v>
      </c>
      <c r="D581" s="1090">
        <v>420</v>
      </c>
      <c r="E581" s="1090" t="s">
        <v>2336</v>
      </c>
      <c r="F581" s="2311" t="s">
        <v>505</v>
      </c>
      <c r="G581" s="2312" t="s">
        <v>1412</v>
      </c>
      <c r="H581" s="1090"/>
      <c r="I581" s="1090"/>
      <c r="J581" s="1090"/>
      <c r="O581" s="2310" t="s">
        <v>427</v>
      </c>
      <c r="P581" s="2310" t="s">
        <v>371</v>
      </c>
      <c r="Q581" s="2310">
        <f>VLOOKUP(P581,Data!$D$2:$E$144,2,FALSE)</f>
        <v>72610000</v>
      </c>
    </row>
    <row r="582" spans="1:17" ht="25.5" x14ac:dyDescent="0.2">
      <c r="A582" s="2310" t="s">
        <v>2832</v>
      </c>
      <c r="B582" s="1367" t="s">
        <v>2934</v>
      </c>
      <c r="C582" s="2310" t="s">
        <v>2932</v>
      </c>
      <c r="D582" s="1383">
        <v>492</v>
      </c>
      <c r="E582" s="1383" t="s">
        <v>2336</v>
      </c>
      <c r="F582" s="2311" t="s">
        <v>505</v>
      </c>
      <c r="G582" s="2312" t="s">
        <v>1412</v>
      </c>
      <c r="H582" s="1090"/>
      <c r="I582" s="1090"/>
      <c r="J582" s="1090"/>
      <c r="O582" s="2310" t="s">
        <v>287</v>
      </c>
      <c r="P582" s="2310" t="s">
        <v>413</v>
      </c>
      <c r="Q582" s="2310">
        <f>VLOOKUP(P582,Data!$D$2:$E$144,2,FALSE)</f>
        <v>50110000</v>
      </c>
    </row>
    <row r="583" spans="1:17" ht="25.5" x14ac:dyDescent="0.2">
      <c r="A583" s="2322" t="s">
        <v>2832</v>
      </c>
      <c r="B583" s="2324" t="s">
        <v>1847</v>
      </c>
      <c r="C583" s="2322" t="s">
        <v>3216</v>
      </c>
      <c r="D583" s="1090">
        <v>0</v>
      </c>
      <c r="E583" s="1090" t="s">
        <v>2336</v>
      </c>
      <c r="F583" s="2311" t="s">
        <v>940</v>
      </c>
      <c r="G583" s="2312" t="s">
        <v>1847</v>
      </c>
      <c r="H583" s="2318">
        <v>-630</v>
      </c>
      <c r="I583" s="2318">
        <v>0</v>
      </c>
      <c r="J583" s="2318">
        <v>-867.26</v>
      </c>
      <c r="O583" s="2310" t="s">
        <v>287</v>
      </c>
      <c r="P583" s="2310" t="s">
        <v>417</v>
      </c>
      <c r="Q583" s="2310">
        <f>VLOOKUP(P583,Data!$D$2:$E$144,2,FALSE)</f>
        <v>43800000</v>
      </c>
    </row>
    <row r="584" spans="1:17" x14ac:dyDescent="0.2">
      <c r="A584" s="2322" t="s">
        <v>2372</v>
      </c>
      <c r="B584" s="2324" t="s">
        <v>2014</v>
      </c>
      <c r="C584" s="2322" t="s">
        <v>2753</v>
      </c>
      <c r="D584" s="1090">
        <v>866.25</v>
      </c>
      <c r="E584" s="1090" t="s">
        <v>2336</v>
      </c>
      <c r="F584" s="2311" t="s">
        <v>1107</v>
      </c>
      <c r="G584" s="2312" t="s">
        <v>2014</v>
      </c>
      <c r="H584" s="2318">
        <v>-732.5</v>
      </c>
      <c r="I584" s="2318">
        <v>-1743</v>
      </c>
      <c r="J584" s="2318">
        <v>-866.25</v>
      </c>
      <c r="O584" s="2310" t="s">
        <v>274</v>
      </c>
      <c r="P584" s="2310" t="s">
        <v>267</v>
      </c>
      <c r="Q584" s="2310">
        <f>VLOOKUP(P584,Data!$D$2:$E$144,2,FALSE)</f>
        <v>15700000</v>
      </c>
    </row>
    <row r="585" spans="1:17" x14ac:dyDescent="0.2">
      <c r="B585" s="2312" t="s">
        <v>2044</v>
      </c>
      <c r="D585" s="2318"/>
      <c r="E585" s="2318"/>
      <c r="F585" s="2311" t="s">
        <v>1136</v>
      </c>
      <c r="G585" s="2312" t="s">
        <v>2044</v>
      </c>
      <c r="H585" s="2318">
        <v>-1028</v>
      </c>
      <c r="I585" s="2318">
        <v>-822</v>
      </c>
      <c r="J585" s="2318">
        <v>-863.1</v>
      </c>
      <c r="Q585" s="2310" t="e">
        <f>VLOOKUP(P585,Data!$D$2:$E$144,2,FALSE)</f>
        <v>#N/A</v>
      </c>
    </row>
    <row r="586" spans="1:17" ht="25.5" x14ac:dyDescent="0.2">
      <c r="A586" s="2322" t="s">
        <v>2832</v>
      </c>
      <c r="B586" s="2324" t="s">
        <v>1933</v>
      </c>
      <c r="C586" s="2322" t="s">
        <v>3227</v>
      </c>
      <c r="D586" s="1090">
        <v>651</v>
      </c>
      <c r="E586" s="1090" t="s">
        <v>2336</v>
      </c>
      <c r="F586" s="2311" t="s">
        <v>1026</v>
      </c>
      <c r="G586" s="2312" t="s">
        <v>1933</v>
      </c>
      <c r="H586" s="2318">
        <v>0</v>
      </c>
      <c r="I586" s="2318">
        <v>-673.81</v>
      </c>
      <c r="J586" s="2318">
        <v>-852.05</v>
      </c>
      <c r="O586" s="2310" t="s">
        <v>287</v>
      </c>
      <c r="P586" s="2310" t="s">
        <v>412</v>
      </c>
      <c r="Q586" s="2310">
        <f>VLOOKUP(P586,Data!$D$2:$E$144,2,FALSE)</f>
        <v>34300000</v>
      </c>
    </row>
    <row r="587" spans="1:17" x14ac:dyDescent="0.2">
      <c r="B587" s="2312" t="s">
        <v>2203</v>
      </c>
      <c r="D587" s="2318"/>
      <c r="E587" s="2318"/>
      <c r="F587" s="2311" t="s">
        <v>1295</v>
      </c>
      <c r="G587" s="2312" t="s">
        <v>2203</v>
      </c>
      <c r="H587" s="2318">
        <v>0</v>
      </c>
      <c r="I587" s="2318">
        <v>0</v>
      </c>
      <c r="J587" s="2318">
        <v>-845.5</v>
      </c>
      <c r="Q587" s="2310" t="e">
        <f>VLOOKUP(P587,Data!$D$2:$E$144,2,FALSE)</f>
        <v>#N/A</v>
      </c>
    </row>
    <row r="588" spans="1:17" x14ac:dyDescent="0.2">
      <c r="B588" s="2312" t="s">
        <v>2121</v>
      </c>
      <c r="D588" s="2318"/>
      <c r="E588" s="2318"/>
      <c r="F588" s="2311" t="s">
        <v>1213</v>
      </c>
      <c r="G588" s="2312" t="s">
        <v>2121</v>
      </c>
      <c r="H588" s="2318">
        <v>0</v>
      </c>
      <c r="I588" s="2318">
        <v>-1300.3800000000001</v>
      </c>
      <c r="J588" s="2318">
        <v>-845</v>
      </c>
      <c r="Q588" s="2310" t="e">
        <f>VLOOKUP(P588,Data!$D$2:$E$144,2,FALSE)</f>
        <v>#N/A</v>
      </c>
    </row>
    <row r="589" spans="1:17" x14ac:dyDescent="0.2">
      <c r="A589" s="2315"/>
      <c r="B589" s="2314"/>
      <c r="C589" s="2315"/>
      <c r="D589" s="2319">
        <f>SUM(D590:D591)</f>
        <v>1097</v>
      </c>
      <c r="E589" s="2319"/>
      <c r="F589" s="2313" t="s">
        <v>1117</v>
      </c>
      <c r="G589" s="2314" t="s">
        <v>2024</v>
      </c>
      <c r="H589" s="2319">
        <v>-1218.57</v>
      </c>
      <c r="I589" s="2319">
        <v>-1094.75</v>
      </c>
      <c r="J589" s="2319">
        <v>-837.11</v>
      </c>
      <c r="K589" s="2315"/>
      <c r="L589" s="2315"/>
      <c r="M589" s="2315"/>
      <c r="N589" s="2315"/>
      <c r="O589" s="2315"/>
      <c r="P589" s="2315"/>
      <c r="Q589" s="2315" t="e">
        <f>VLOOKUP(P589,Data!$D$2:$E$144,2,FALSE)</f>
        <v>#N/A</v>
      </c>
    </row>
    <row r="590" spans="1:17" ht="25.5" x14ac:dyDescent="0.2">
      <c r="A590" s="2322" t="s">
        <v>2835</v>
      </c>
      <c r="B590" s="2324" t="s">
        <v>3183</v>
      </c>
      <c r="C590" s="2322" t="s">
        <v>3181</v>
      </c>
      <c r="D590" s="1090">
        <v>837</v>
      </c>
      <c r="E590" s="1090" t="s">
        <v>2336</v>
      </c>
      <c r="F590" s="2311" t="s">
        <v>1117</v>
      </c>
      <c r="G590" s="2312" t="s">
        <v>2024</v>
      </c>
      <c r="H590" s="1090"/>
      <c r="I590" s="1090"/>
      <c r="J590" s="1090"/>
      <c r="O590" s="2310" t="s">
        <v>287</v>
      </c>
      <c r="P590" s="2310" t="s">
        <v>412</v>
      </c>
      <c r="Q590" s="2310">
        <f>VLOOKUP(P590,Data!$D$2:$E$144,2,FALSE)</f>
        <v>34300000</v>
      </c>
    </row>
    <row r="591" spans="1:17" ht="25.5" x14ac:dyDescent="0.2">
      <c r="A591" s="2322" t="s">
        <v>2832</v>
      </c>
      <c r="B591" s="2324" t="s">
        <v>3184</v>
      </c>
      <c r="C591" s="2322" t="s">
        <v>3182</v>
      </c>
      <c r="D591" s="1090">
        <v>260</v>
      </c>
      <c r="E591" s="1090" t="s">
        <v>2336</v>
      </c>
      <c r="F591" s="2311" t="s">
        <v>1117</v>
      </c>
      <c r="G591" s="2312" t="s">
        <v>2024</v>
      </c>
      <c r="H591" s="1090"/>
      <c r="I591" s="1090"/>
      <c r="J591" s="1090"/>
      <c r="O591" s="2310" t="s">
        <v>287</v>
      </c>
      <c r="P591" s="2310" t="s">
        <v>412</v>
      </c>
      <c r="Q591" s="2310">
        <f>VLOOKUP(P591,Data!$D$2:$E$144,2,FALSE)</f>
        <v>34300000</v>
      </c>
    </row>
    <row r="592" spans="1:17" x14ac:dyDescent="0.2">
      <c r="A592" s="2322" t="s">
        <v>2835</v>
      </c>
      <c r="B592" s="2324" t="s">
        <v>1562</v>
      </c>
      <c r="C592" s="14" t="s">
        <v>3152</v>
      </c>
      <c r="D592" s="1090">
        <v>834</v>
      </c>
      <c r="E592" s="1090" t="s">
        <v>2336</v>
      </c>
      <c r="F592" s="2311" t="s">
        <v>655</v>
      </c>
      <c r="G592" s="2312" t="s">
        <v>1562</v>
      </c>
      <c r="H592" s="2318">
        <v>-1004.75</v>
      </c>
      <c r="I592" s="2318">
        <v>-670.5</v>
      </c>
      <c r="J592" s="2318">
        <v>-834.37</v>
      </c>
      <c r="O592" s="2310" t="s">
        <v>2379</v>
      </c>
      <c r="P592" s="2310" t="s">
        <v>340</v>
      </c>
      <c r="Q592" s="2310">
        <f>VLOOKUP(P592,Data!$D$2:$E$144,2,FALSE)</f>
        <v>18424000</v>
      </c>
    </row>
    <row r="593" spans="1:17" x14ac:dyDescent="0.2">
      <c r="B593" s="2312" t="s">
        <v>2192</v>
      </c>
      <c r="C593" s="282"/>
      <c r="D593" s="2318"/>
      <c r="E593" s="2318"/>
      <c r="F593" s="2311" t="s">
        <v>1284</v>
      </c>
      <c r="G593" s="2312" t="s">
        <v>2192</v>
      </c>
      <c r="H593" s="2318">
        <v>0</v>
      </c>
      <c r="I593" s="2318">
        <v>0</v>
      </c>
      <c r="J593" s="2318">
        <v>-827</v>
      </c>
      <c r="Q593" s="2310" t="e">
        <f>VLOOKUP(P593,Data!$D$2:$E$144,2,FALSE)</f>
        <v>#N/A</v>
      </c>
    </row>
    <row r="594" spans="1:17" x14ac:dyDescent="0.2">
      <c r="B594" s="2312" t="s">
        <v>2039</v>
      </c>
      <c r="C594" s="14"/>
      <c r="D594" s="1090"/>
      <c r="E594" s="1090"/>
      <c r="F594" s="2311" t="s">
        <v>623</v>
      </c>
      <c r="G594" s="2312" t="s">
        <v>2039</v>
      </c>
      <c r="H594" s="2318">
        <v>-135</v>
      </c>
      <c r="I594" s="2318">
        <v>-1405.77</v>
      </c>
      <c r="J594" s="2318">
        <v>-823</v>
      </c>
      <c r="Q594" s="2310" t="e">
        <f>VLOOKUP(P594,Data!$D$2:$E$144,2,FALSE)</f>
        <v>#N/A</v>
      </c>
    </row>
    <row r="595" spans="1:17" x14ac:dyDescent="0.2">
      <c r="A595" s="2322" t="s">
        <v>2372</v>
      </c>
      <c r="B595" s="2324" t="s">
        <v>1535</v>
      </c>
      <c r="C595" s="2322" t="s">
        <v>2670</v>
      </c>
      <c r="D595" s="1090">
        <v>0</v>
      </c>
      <c r="E595" s="1090" t="s">
        <v>2331</v>
      </c>
      <c r="F595" s="2311" t="s">
        <v>628</v>
      </c>
      <c r="G595" s="2312" t="s">
        <v>1535</v>
      </c>
      <c r="H595" s="2318">
        <v>-4177.6899999999996</v>
      </c>
      <c r="I595" s="2318">
        <v>-966.6</v>
      </c>
      <c r="J595" s="2318">
        <v>-815.65</v>
      </c>
      <c r="O595" s="2310" t="s">
        <v>277</v>
      </c>
      <c r="P595" s="2310" t="s">
        <v>322</v>
      </c>
      <c r="Q595" s="2310">
        <f>VLOOKUP(P595,Data!$D$2:$E$144,2,FALSE)</f>
        <v>55520000</v>
      </c>
    </row>
    <row r="596" spans="1:17" x14ac:dyDescent="0.2">
      <c r="A596" s="2310" t="s">
        <v>2346</v>
      </c>
      <c r="B596" s="2312" t="s">
        <v>1547</v>
      </c>
      <c r="C596" s="2310" t="s">
        <v>2375</v>
      </c>
      <c r="D596" s="2318">
        <v>660</v>
      </c>
      <c r="E596" s="2318"/>
      <c r="F596" s="2311" t="s">
        <v>640</v>
      </c>
      <c r="G596" s="2312" t="s">
        <v>1547</v>
      </c>
      <c r="H596" s="2318">
        <v>0</v>
      </c>
      <c r="I596" s="2318">
        <v>0</v>
      </c>
      <c r="J596" s="2318">
        <v>-798.6</v>
      </c>
      <c r="O596" s="2310" t="s">
        <v>276</v>
      </c>
      <c r="P596" s="2310" t="s">
        <v>307</v>
      </c>
      <c r="Q596" s="2310">
        <f>VLOOKUP(P596,Data!$D$2:$E$144,2,FALSE)</f>
        <v>79410000</v>
      </c>
    </row>
    <row r="597" spans="1:17" ht="25.5" x14ac:dyDescent="0.2">
      <c r="A597" s="2322" t="s">
        <v>2835</v>
      </c>
      <c r="B597" s="2324" t="s">
        <v>1447</v>
      </c>
      <c r="C597" s="2322" t="s">
        <v>3001</v>
      </c>
      <c r="D597" s="1090">
        <v>776</v>
      </c>
      <c r="E597" s="1090" t="s">
        <v>2336</v>
      </c>
      <c r="F597" s="2311" t="s">
        <v>540</v>
      </c>
      <c r="G597" s="2312" t="s">
        <v>1447</v>
      </c>
      <c r="H597" s="2318">
        <v>-1788.2</v>
      </c>
      <c r="I597" s="2318">
        <v>-1310.06</v>
      </c>
      <c r="J597" s="2318">
        <v>-775.97</v>
      </c>
      <c r="O597" s="2310" t="s">
        <v>2757</v>
      </c>
      <c r="P597" s="2310" t="s">
        <v>328</v>
      </c>
      <c r="Q597" s="2310">
        <f>VLOOKUP(P597,Data!$D$2:$E$144,2,FALSE)</f>
        <v>39830000</v>
      </c>
    </row>
    <row r="598" spans="1:17" x14ac:dyDescent="0.2">
      <c r="B598" s="2312" t="s">
        <v>2112</v>
      </c>
      <c r="D598" s="2318"/>
      <c r="E598" s="2318"/>
      <c r="F598" s="2311" t="s">
        <v>1204</v>
      </c>
      <c r="G598" s="2312" t="s">
        <v>2112</v>
      </c>
      <c r="H598" s="2318">
        <v>0</v>
      </c>
      <c r="I598" s="2318">
        <v>-359.72</v>
      </c>
      <c r="J598" s="2318">
        <v>-771.15</v>
      </c>
      <c r="Q598" s="2310" t="e">
        <f>VLOOKUP(P598,Data!$D$2:$E$144,2,FALSE)</f>
        <v>#N/A</v>
      </c>
    </row>
    <row r="599" spans="1:17" x14ac:dyDescent="0.2">
      <c r="B599" s="2312" t="s">
        <v>2201</v>
      </c>
      <c r="D599" s="2318"/>
      <c r="E599" s="2318"/>
      <c r="F599" s="2311" t="s">
        <v>1293</v>
      </c>
      <c r="G599" s="2312" t="s">
        <v>2201</v>
      </c>
      <c r="H599" s="2318">
        <v>0</v>
      </c>
      <c r="I599" s="2318">
        <v>0</v>
      </c>
      <c r="J599" s="2318">
        <v>-750</v>
      </c>
      <c r="Q599" s="2310" t="e">
        <f>VLOOKUP(P599,Data!$D$2:$E$144,2,FALSE)</f>
        <v>#N/A</v>
      </c>
    </row>
    <row r="600" spans="1:17" ht="25.5" x14ac:dyDescent="0.2">
      <c r="A600" s="2322" t="s">
        <v>2524</v>
      </c>
      <c r="B600" s="2324" t="s">
        <v>1901</v>
      </c>
      <c r="C600" s="2322" t="s">
        <v>2559</v>
      </c>
      <c r="D600" s="1090">
        <v>748.8</v>
      </c>
      <c r="E600" s="1090" t="s">
        <v>2336</v>
      </c>
      <c r="F600" s="2311" t="s">
        <v>994</v>
      </c>
      <c r="G600" s="2312" t="s">
        <v>1901</v>
      </c>
      <c r="H600" s="2318">
        <v>-448.5</v>
      </c>
      <c r="I600" s="2318">
        <v>-1240</v>
      </c>
      <c r="J600" s="2318">
        <v>-748.8</v>
      </c>
      <c r="O600" s="2310" t="s">
        <v>2503</v>
      </c>
      <c r="P600" s="2310" t="s">
        <v>395</v>
      </c>
      <c r="Q600" s="2310">
        <f>VLOOKUP(P600,Data!$D$2:$E$144,2,FALSE)</f>
        <v>35110000</v>
      </c>
    </row>
    <row r="601" spans="1:17" x14ac:dyDescent="0.2">
      <c r="A601" s="2322" t="s">
        <v>2372</v>
      </c>
      <c r="B601" s="2324" t="s">
        <v>2279</v>
      </c>
      <c r="C601" s="2322" t="s">
        <v>2801</v>
      </c>
      <c r="D601" s="1090">
        <v>745</v>
      </c>
      <c r="E601" s="1090" t="s">
        <v>2336</v>
      </c>
      <c r="F601" s="2311" t="s">
        <v>1367</v>
      </c>
      <c r="G601" s="2312" t="s">
        <v>2279</v>
      </c>
      <c r="H601" s="2318">
        <v>-3099</v>
      </c>
      <c r="I601" s="2318">
        <v>0</v>
      </c>
      <c r="J601" s="2318">
        <v>-745</v>
      </c>
      <c r="O601" s="2310" t="s">
        <v>276</v>
      </c>
      <c r="P601" s="2310" t="s">
        <v>309</v>
      </c>
      <c r="Q601" s="2310">
        <f>VLOOKUP(P601,Data!$D$2:$E$144,2,FALSE)</f>
        <v>80500000</v>
      </c>
    </row>
    <row r="602" spans="1:17" x14ac:dyDescent="0.2">
      <c r="A602" s="2322" t="s">
        <v>2372</v>
      </c>
      <c r="B602" s="2324" t="s">
        <v>463</v>
      </c>
      <c r="C602" s="2322" t="s">
        <v>2628</v>
      </c>
      <c r="D602" s="1090">
        <v>734.83</v>
      </c>
      <c r="E602" s="1090" t="s">
        <v>2336</v>
      </c>
      <c r="F602" s="2311" t="s">
        <v>440</v>
      </c>
      <c r="G602" s="2312" t="s">
        <v>463</v>
      </c>
      <c r="H602" s="2318">
        <v>-3287.3</v>
      </c>
      <c r="I602" s="2318">
        <v>-693.93</v>
      </c>
      <c r="J602" s="2318">
        <v>-734.83</v>
      </c>
      <c r="O602" s="2310" t="s">
        <v>277</v>
      </c>
      <c r="P602" s="2310" t="s">
        <v>324</v>
      </c>
      <c r="Q602" s="2310">
        <f>VLOOKUP(P602,Data!$D$2:$E$144,2,FALSE)</f>
        <v>15000000</v>
      </c>
    </row>
    <row r="603" spans="1:17" x14ac:dyDescent="0.2">
      <c r="B603" s="2312" t="s">
        <v>2293</v>
      </c>
      <c r="D603" s="2318"/>
      <c r="E603" s="2318"/>
      <c r="F603" s="2311" t="s">
        <v>1364</v>
      </c>
      <c r="G603" s="2312" t="s">
        <v>2293</v>
      </c>
      <c r="H603" s="2318">
        <v>0</v>
      </c>
      <c r="I603" s="2318">
        <v>0</v>
      </c>
      <c r="J603" s="2318">
        <v>-728.33</v>
      </c>
      <c r="Q603" s="2310" t="e">
        <f>VLOOKUP(P603,Data!$D$2:$E$144,2,FALSE)</f>
        <v>#N/A</v>
      </c>
    </row>
    <row r="604" spans="1:17" ht="25.5" x14ac:dyDescent="0.2">
      <c r="A604" s="2322" t="s">
        <v>2835</v>
      </c>
      <c r="B604" s="2324" t="s">
        <v>1383</v>
      </c>
      <c r="C604" s="2322" t="s">
        <v>2870</v>
      </c>
      <c r="D604" s="1090">
        <v>727</v>
      </c>
      <c r="E604" s="1090" t="s">
        <v>2336</v>
      </c>
      <c r="F604" s="2311" t="s">
        <v>476</v>
      </c>
      <c r="G604" s="2312" t="s">
        <v>1383</v>
      </c>
      <c r="H604" s="2318">
        <v>-1787.65</v>
      </c>
      <c r="I604" s="2318">
        <v>-1345.8</v>
      </c>
      <c r="J604" s="2318">
        <v>-727</v>
      </c>
      <c r="O604" s="2310" t="s">
        <v>287</v>
      </c>
      <c r="P604" s="2310" t="s">
        <v>417</v>
      </c>
      <c r="Q604" s="2310">
        <f>VLOOKUP(P604,Data!$D$2:$E$144,2,FALSE)</f>
        <v>43800000</v>
      </c>
    </row>
    <row r="605" spans="1:17" x14ac:dyDescent="0.2">
      <c r="A605" s="2322" t="s">
        <v>2832</v>
      </c>
      <c r="B605" s="2324" t="s">
        <v>2036</v>
      </c>
      <c r="C605" s="2322" t="s">
        <v>2916</v>
      </c>
      <c r="D605" s="1090">
        <v>670</v>
      </c>
      <c r="E605" s="1090" t="s">
        <v>2336</v>
      </c>
      <c r="F605" s="2311" t="s">
        <v>1129</v>
      </c>
      <c r="G605" s="2312" t="s">
        <v>2036</v>
      </c>
      <c r="H605" s="2318">
        <v>-447</v>
      </c>
      <c r="I605" s="2318">
        <v>-2031</v>
      </c>
      <c r="J605" s="2318">
        <v>-725</v>
      </c>
      <c r="O605" s="2310" t="s">
        <v>280</v>
      </c>
      <c r="P605" s="2310" t="s">
        <v>352</v>
      </c>
      <c r="Q605" s="2310">
        <f>VLOOKUP(P605,Data!$D$2:$E$144,2,FALSE)</f>
        <v>39130000</v>
      </c>
    </row>
    <row r="606" spans="1:17" x14ac:dyDescent="0.2">
      <c r="A606" s="2322" t="s">
        <v>2835</v>
      </c>
      <c r="B606" s="2324" t="s">
        <v>1456</v>
      </c>
      <c r="C606" s="2322" t="s">
        <v>3011</v>
      </c>
      <c r="D606" s="1090">
        <v>736</v>
      </c>
      <c r="E606" s="1090" t="s">
        <v>2336</v>
      </c>
      <c r="F606" s="2311" t="s">
        <v>549</v>
      </c>
      <c r="G606" s="2312" t="s">
        <v>1456</v>
      </c>
      <c r="H606" s="2318">
        <v>-1057.97</v>
      </c>
      <c r="I606" s="2318">
        <v>-1295.48</v>
      </c>
      <c r="J606" s="2318">
        <v>-718.75</v>
      </c>
      <c r="O606" s="2310" t="s">
        <v>2379</v>
      </c>
      <c r="P606" s="2310" t="s">
        <v>339</v>
      </c>
      <c r="Q606" s="2310">
        <f>VLOOKUP(P606,Data!$D$2:$E$144,2,FALSE)</f>
        <v>18800000</v>
      </c>
    </row>
    <row r="607" spans="1:17" ht="25.5" x14ac:dyDescent="0.2">
      <c r="A607" s="2322" t="s">
        <v>2854</v>
      </c>
      <c r="B607" s="2324" t="s">
        <v>1790</v>
      </c>
      <c r="C607" s="2322" t="s">
        <v>2855</v>
      </c>
      <c r="D607" s="1090">
        <v>688</v>
      </c>
      <c r="E607" s="1090" t="s">
        <v>2336</v>
      </c>
      <c r="F607" s="2311" t="s">
        <v>883</v>
      </c>
      <c r="G607" s="2312" t="s">
        <v>1790</v>
      </c>
      <c r="H607" s="2318">
        <v>-88.5</v>
      </c>
      <c r="I607" s="2318">
        <v>-288.58</v>
      </c>
      <c r="J607" s="2318">
        <v>-687.8</v>
      </c>
      <c r="O607" s="2310" t="s">
        <v>287</v>
      </c>
      <c r="P607" s="2310" t="s">
        <v>417</v>
      </c>
      <c r="Q607" s="2310">
        <f>VLOOKUP(P607,Data!$D$2:$E$144,2,FALSE)</f>
        <v>43800000</v>
      </c>
    </row>
    <row r="608" spans="1:17" x14ac:dyDescent="0.2">
      <c r="A608" s="2322" t="s">
        <v>2835</v>
      </c>
      <c r="B608" s="2324" t="s">
        <v>1754</v>
      </c>
      <c r="C608" s="2322" t="s">
        <v>3088</v>
      </c>
      <c r="D608" s="1090">
        <v>164</v>
      </c>
      <c r="E608" s="1090" t="s">
        <v>2336</v>
      </c>
      <c r="F608" s="2311" t="s">
        <v>847</v>
      </c>
      <c r="G608" s="2312" t="s">
        <v>1754</v>
      </c>
      <c r="H608" s="2318">
        <v>0</v>
      </c>
      <c r="I608" s="2318">
        <v>-10298.709999999999</v>
      </c>
      <c r="J608" s="2318">
        <v>-683.52</v>
      </c>
      <c r="O608" s="2310" t="s">
        <v>2503</v>
      </c>
      <c r="P608" s="2310" t="s">
        <v>395</v>
      </c>
      <c r="Q608" s="2310">
        <f>VLOOKUP(P608,Data!$D$2:$E$144,2,FALSE)</f>
        <v>35110000</v>
      </c>
    </row>
    <row r="609" spans="1:25" ht="25.5" x14ac:dyDescent="0.2">
      <c r="A609" s="2322" t="s">
        <v>2372</v>
      </c>
      <c r="B609" s="2324" t="s">
        <v>1655</v>
      </c>
      <c r="C609" s="2322" t="s">
        <v>2706</v>
      </c>
      <c r="D609" s="1090">
        <v>678.33</v>
      </c>
      <c r="E609" s="1090" t="s">
        <v>2336</v>
      </c>
      <c r="F609" s="2311" t="s">
        <v>748</v>
      </c>
      <c r="G609" s="2312" t="s">
        <v>1655</v>
      </c>
      <c r="H609" s="2318">
        <v>-779.42</v>
      </c>
      <c r="I609" s="2318">
        <v>0</v>
      </c>
      <c r="J609" s="2318">
        <v>-678.33</v>
      </c>
      <c r="O609" s="2310" t="s">
        <v>277</v>
      </c>
      <c r="P609" s="2310" t="s">
        <v>322</v>
      </c>
      <c r="Q609" s="2310">
        <f>VLOOKUP(P609,Data!$D$2:$E$144,2,FALSE)</f>
        <v>55520000</v>
      </c>
    </row>
    <row r="610" spans="1:25" ht="25.5" x14ac:dyDescent="0.2">
      <c r="A610" s="2322" t="s">
        <v>2524</v>
      </c>
      <c r="B610" s="2324" t="s">
        <v>1762</v>
      </c>
      <c r="C610" s="280" t="s">
        <v>2526</v>
      </c>
      <c r="D610" s="1090">
        <v>675</v>
      </c>
      <c r="E610" s="1090" t="s">
        <v>2336</v>
      </c>
      <c r="F610" s="2311" t="s">
        <v>855</v>
      </c>
      <c r="G610" s="2312" t="s">
        <v>1762</v>
      </c>
      <c r="H610" s="2318">
        <v>-286</v>
      </c>
      <c r="I610" s="2318">
        <v>-256</v>
      </c>
      <c r="J610" s="2318">
        <v>-675</v>
      </c>
      <c r="O610" s="2310" t="s">
        <v>288</v>
      </c>
      <c r="P610" s="2310" t="s">
        <v>419</v>
      </c>
      <c r="Q610" s="2310">
        <f>VLOOKUP(P610,Data!$D$2:$E$144,2,FALSE)</f>
        <v>79952000</v>
      </c>
    </row>
    <row r="611" spans="1:25" ht="25.5" x14ac:dyDescent="0.2">
      <c r="A611" s="2322" t="s">
        <v>2372</v>
      </c>
      <c r="B611" s="2324" t="s">
        <v>2218</v>
      </c>
      <c r="C611" s="2322" t="s">
        <v>2785</v>
      </c>
      <c r="D611" s="1090">
        <v>666.25</v>
      </c>
      <c r="E611" s="1090" t="s">
        <v>2331</v>
      </c>
      <c r="F611" s="2311" t="s">
        <v>1310</v>
      </c>
      <c r="G611" s="2312" t="s">
        <v>2218</v>
      </c>
      <c r="H611" s="2318">
        <v>0</v>
      </c>
      <c r="I611" s="2318">
        <v>0</v>
      </c>
      <c r="J611" s="2318">
        <v>-666.25</v>
      </c>
      <c r="O611" s="2310" t="s">
        <v>288</v>
      </c>
      <c r="P611" s="2310" t="s">
        <v>421</v>
      </c>
      <c r="Q611" s="2310">
        <f>VLOOKUP(P611,Data!$D$2:$E$144,2,FALSE)</f>
        <v>55110000</v>
      </c>
    </row>
    <row r="612" spans="1:25" x14ac:dyDescent="0.2">
      <c r="A612" s="2310" t="s">
        <v>2351</v>
      </c>
      <c r="B612" s="2312" t="s">
        <v>1597</v>
      </c>
      <c r="C612" s="2310" t="s">
        <v>2357</v>
      </c>
      <c r="D612" s="2318">
        <v>652</v>
      </c>
      <c r="E612" s="2318" t="s">
        <v>2336</v>
      </c>
      <c r="F612" s="2311" t="s">
        <v>690</v>
      </c>
      <c r="G612" s="2312" t="s">
        <v>1597</v>
      </c>
      <c r="H612" s="2318">
        <v>-1608.62</v>
      </c>
      <c r="I612" s="2318">
        <v>-1355.86</v>
      </c>
      <c r="J612" s="2318">
        <v>-652.34</v>
      </c>
      <c r="O612" s="2310" t="s">
        <v>2379</v>
      </c>
      <c r="P612" s="2310" t="s">
        <v>344</v>
      </c>
      <c r="Q612" s="2310">
        <f>VLOOKUP(P612,Data!$D$2:$E$144,2,FALSE)</f>
        <v>35113400</v>
      </c>
    </row>
    <row r="613" spans="1:25" ht="25.5" x14ac:dyDescent="0.2">
      <c r="A613" s="2322" t="s">
        <v>2832</v>
      </c>
      <c r="B613" s="2324" t="s">
        <v>1598</v>
      </c>
      <c r="C613" s="2322" t="s">
        <v>3213</v>
      </c>
      <c r="D613" s="1090">
        <v>650</v>
      </c>
      <c r="E613" s="1090" t="s">
        <v>2336</v>
      </c>
      <c r="F613" s="2311" t="s">
        <v>691</v>
      </c>
      <c r="G613" s="2312" t="s">
        <v>1598</v>
      </c>
      <c r="H613" s="2318">
        <v>-150</v>
      </c>
      <c r="I613" s="2318">
        <v>-3083.65</v>
      </c>
      <c r="J613" s="2318">
        <v>-650</v>
      </c>
      <c r="O613" s="2310" t="s">
        <v>287</v>
      </c>
      <c r="P613" s="2310" t="s">
        <v>413</v>
      </c>
      <c r="Q613" s="2310">
        <f>VLOOKUP(P613,Data!$D$2:$E$144,2,FALSE)</f>
        <v>50110000</v>
      </c>
    </row>
    <row r="614" spans="1:25" s="2315" customFormat="1" ht="25.5" x14ac:dyDescent="0.2">
      <c r="A614" s="2310" t="s">
        <v>2346</v>
      </c>
      <c r="B614" s="2312" t="s">
        <v>1642</v>
      </c>
      <c r="C614" s="2310" t="s">
        <v>2366</v>
      </c>
      <c r="D614" s="2318">
        <v>0</v>
      </c>
      <c r="E614" s="2318" t="s">
        <v>2336</v>
      </c>
      <c r="F614" s="2311" t="s">
        <v>735</v>
      </c>
      <c r="G614" s="2312" t="s">
        <v>1642</v>
      </c>
      <c r="H614" s="2318">
        <v>0</v>
      </c>
      <c r="I614" s="2318">
        <v>-640</v>
      </c>
      <c r="J614" s="2318">
        <v>-650</v>
      </c>
      <c r="K614" s="2310"/>
      <c r="L614" s="2310"/>
      <c r="M614" s="2310"/>
      <c r="N614" s="2310"/>
      <c r="O614" s="2310" t="s">
        <v>2378</v>
      </c>
      <c r="P614" s="2310" t="s">
        <v>362</v>
      </c>
      <c r="Q614" s="2310">
        <f>VLOOKUP(P614,Data!$D$2:$E$144,2,FALSE)</f>
        <v>85147000</v>
      </c>
      <c r="Y614" s="2317"/>
    </row>
    <row r="615" spans="1:25" x14ac:dyDescent="0.2">
      <c r="A615" s="2315"/>
      <c r="B615" s="2314"/>
      <c r="C615" s="2315"/>
      <c r="D615" s="2319">
        <f>SUM(D616:D617)</f>
        <v>647.73</v>
      </c>
      <c r="E615" s="2319"/>
      <c r="F615" s="2313" t="s">
        <v>580</v>
      </c>
      <c r="G615" s="2314" t="s">
        <v>1487</v>
      </c>
      <c r="H615" s="2319">
        <v>-1047.6099999999999</v>
      </c>
      <c r="I615" s="2319">
        <v>-772.8</v>
      </c>
      <c r="J615" s="2319">
        <v>-647.72</v>
      </c>
      <c r="K615" s="2315"/>
      <c r="L615" s="2315"/>
      <c r="M615" s="2315"/>
      <c r="N615" s="2315"/>
      <c r="O615" s="2315"/>
      <c r="P615" s="2315"/>
      <c r="Q615" s="2315" t="e">
        <f>VLOOKUP(P615,Data!$D$2:$E$144,2,FALSE)</f>
        <v>#N/A</v>
      </c>
    </row>
    <row r="616" spans="1:25" ht="25.5" x14ac:dyDescent="0.2">
      <c r="A616" s="2322" t="s">
        <v>2524</v>
      </c>
      <c r="B616" s="2324" t="s">
        <v>2829</v>
      </c>
      <c r="C616" s="2322" t="s">
        <v>2546</v>
      </c>
      <c r="D616" s="1090">
        <v>647.73</v>
      </c>
      <c r="E616" s="1090" t="s">
        <v>2336</v>
      </c>
      <c r="F616" s="2311" t="s">
        <v>580</v>
      </c>
      <c r="G616" s="2312" t="s">
        <v>1487</v>
      </c>
      <c r="H616" s="1090"/>
      <c r="I616" s="1090"/>
      <c r="J616" s="1090"/>
      <c r="O616" s="2310" t="s">
        <v>2503</v>
      </c>
      <c r="P616" s="2310" t="s">
        <v>395</v>
      </c>
      <c r="Q616" s="2310">
        <f>VLOOKUP(P616,Data!$D$2:$E$144,2,FALSE)</f>
        <v>35110000</v>
      </c>
    </row>
    <row r="617" spans="1:25" ht="25.5" x14ac:dyDescent="0.2">
      <c r="A617" s="2322" t="s">
        <v>2372</v>
      </c>
      <c r="B617" s="2324" t="s">
        <v>2830</v>
      </c>
      <c r="C617" s="2322" t="s">
        <v>2664</v>
      </c>
      <c r="D617" s="1090">
        <v>0</v>
      </c>
      <c r="E617" s="1090" t="s">
        <v>2331</v>
      </c>
      <c r="F617" s="2311" t="s">
        <v>580</v>
      </c>
      <c r="G617" s="2312" t="s">
        <v>1487</v>
      </c>
      <c r="H617" s="1090"/>
      <c r="I617" s="1090"/>
      <c r="J617" s="1090"/>
      <c r="O617" s="2310" t="s">
        <v>2503</v>
      </c>
      <c r="P617" s="2310" t="s">
        <v>395</v>
      </c>
      <c r="Q617" s="2310">
        <f>VLOOKUP(P617,Data!$D$2:$E$144,2,FALSE)</f>
        <v>35110000</v>
      </c>
    </row>
    <row r="618" spans="1:25" x14ac:dyDescent="0.2">
      <c r="A618" s="2322" t="s">
        <v>2835</v>
      </c>
      <c r="B618" s="2324" t="s">
        <v>2245</v>
      </c>
      <c r="C618" s="2322" t="s">
        <v>2903</v>
      </c>
      <c r="D618" s="1090">
        <v>647</v>
      </c>
      <c r="E618" s="1090" t="s">
        <v>2336</v>
      </c>
      <c r="F618" s="2311" t="s">
        <v>1337</v>
      </c>
      <c r="G618" s="2312" t="s">
        <v>2245</v>
      </c>
      <c r="H618" s="2318">
        <v>-628.49</v>
      </c>
      <c r="I618" s="2318">
        <v>-642.96</v>
      </c>
      <c r="J618" s="2318">
        <v>-647.45000000000005</v>
      </c>
      <c r="O618" s="2310" t="s">
        <v>276</v>
      </c>
      <c r="P618" s="2310" t="s">
        <v>304</v>
      </c>
      <c r="Q618" s="2310">
        <f>VLOOKUP(P618,Data!$D$2:$E$144,2,FALSE)</f>
        <v>75100000</v>
      </c>
    </row>
    <row r="619" spans="1:25" x14ac:dyDescent="0.2">
      <c r="A619" s="2310" t="s">
        <v>2345</v>
      </c>
      <c r="B619" s="2312" t="s">
        <v>1801</v>
      </c>
      <c r="C619" s="14" t="s">
        <v>2464</v>
      </c>
      <c r="D619" s="1090">
        <v>642</v>
      </c>
      <c r="E619" s="1090" t="s">
        <v>2336</v>
      </c>
      <c r="F619" s="2311" t="s">
        <v>894</v>
      </c>
      <c r="G619" s="2312" t="s">
        <v>1801</v>
      </c>
      <c r="H619" s="2318">
        <v>-1980</v>
      </c>
      <c r="I619" s="2318">
        <v>-6252.87</v>
      </c>
      <c r="J619" s="2318">
        <v>-642.6</v>
      </c>
      <c r="O619" s="2310" t="s">
        <v>427</v>
      </c>
      <c r="P619" s="2310" t="s">
        <v>374</v>
      </c>
      <c r="Q619" s="2310">
        <f>VLOOKUP(P619,Data!$D$2:$E$144,2,FALSE)</f>
        <v>48800000</v>
      </c>
    </row>
    <row r="620" spans="1:25" x14ac:dyDescent="0.2">
      <c r="B620" s="2312" t="s">
        <v>1665</v>
      </c>
      <c r="D620" s="2318"/>
      <c r="E620" s="2318"/>
      <c r="F620" s="2311" t="s">
        <v>758</v>
      </c>
      <c r="G620" s="2312" t="s">
        <v>1665</v>
      </c>
      <c r="H620" s="2318">
        <v>-54</v>
      </c>
      <c r="I620" s="2318">
        <v>-315.5</v>
      </c>
      <c r="J620" s="2318">
        <v>-631</v>
      </c>
      <c r="Q620" s="2310" t="e">
        <f>VLOOKUP(P620,Data!$D$2:$E$144,2,FALSE)</f>
        <v>#N/A</v>
      </c>
    </row>
    <row r="621" spans="1:25" ht="25.5" x14ac:dyDescent="0.2">
      <c r="A621" s="2322" t="s">
        <v>2835</v>
      </c>
      <c r="B621" s="2324" t="s">
        <v>1833</v>
      </c>
      <c r="C621" s="2322" t="s">
        <v>3151</v>
      </c>
      <c r="D621" s="1090">
        <v>631</v>
      </c>
      <c r="E621" s="1090" t="s">
        <v>2336</v>
      </c>
      <c r="F621" s="2311" t="s">
        <v>926</v>
      </c>
      <c r="G621" s="2312" t="s">
        <v>1833</v>
      </c>
      <c r="H621" s="2318">
        <v>-1085.18</v>
      </c>
      <c r="I621" s="2318">
        <v>-1493.79</v>
      </c>
      <c r="J621" s="2318">
        <v>-630.96</v>
      </c>
      <c r="O621" s="2310" t="s">
        <v>2757</v>
      </c>
      <c r="P621" s="2310" t="s">
        <v>328</v>
      </c>
      <c r="Q621" s="2310">
        <f>VLOOKUP(P621,Data!$D$2:$E$144,2,FALSE)</f>
        <v>39830000</v>
      </c>
    </row>
    <row r="622" spans="1:25" x14ac:dyDescent="0.2">
      <c r="B622" s="2312" t="s">
        <v>1831</v>
      </c>
      <c r="D622" s="2318"/>
      <c r="E622" s="2318"/>
      <c r="F622" s="2311" t="s">
        <v>924</v>
      </c>
      <c r="G622" s="2312" t="s">
        <v>1831</v>
      </c>
      <c r="H622" s="2318">
        <v>-495.42</v>
      </c>
      <c r="I622" s="2318">
        <v>-566.02</v>
      </c>
      <c r="J622" s="2318">
        <v>-630.14</v>
      </c>
      <c r="Q622" s="2310" t="e">
        <f>VLOOKUP(P622,Data!$D$2:$E$144,2,FALSE)</f>
        <v>#N/A</v>
      </c>
    </row>
    <row r="623" spans="1:25" s="2315" customFormat="1" x14ac:dyDescent="0.2">
      <c r="A623" s="2322" t="s">
        <v>2835</v>
      </c>
      <c r="B623" s="2324" t="s">
        <v>1944</v>
      </c>
      <c r="C623" s="2322" t="s">
        <v>3201</v>
      </c>
      <c r="D623" s="1090">
        <v>630</v>
      </c>
      <c r="E623" s="1090" t="s">
        <v>2336</v>
      </c>
      <c r="F623" s="2311" t="s">
        <v>1037</v>
      </c>
      <c r="G623" s="2312" t="s">
        <v>1944</v>
      </c>
      <c r="H623" s="2318">
        <v>-266.5</v>
      </c>
      <c r="I623" s="2318">
        <v>-150</v>
      </c>
      <c r="J623" s="2318">
        <v>-630</v>
      </c>
      <c r="K623" s="2310"/>
      <c r="L623" s="2310"/>
      <c r="M623" s="2310"/>
      <c r="N623" s="2310"/>
      <c r="O623" s="2310" t="s">
        <v>2379</v>
      </c>
      <c r="P623" s="2310" t="s">
        <v>341</v>
      </c>
      <c r="Q623" s="2310">
        <f>VLOOKUP(P623,Data!$D$2:$E$144,2,FALSE)</f>
        <v>18440000</v>
      </c>
      <c r="Y623" s="2317"/>
    </row>
    <row r="624" spans="1:25" x14ac:dyDescent="0.2">
      <c r="B624" s="2312" t="s">
        <v>2162</v>
      </c>
      <c r="D624" s="2318"/>
      <c r="E624" s="2318"/>
      <c r="F624" s="2311" t="s">
        <v>1254</v>
      </c>
      <c r="G624" s="2312" t="s">
        <v>2162</v>
      </c>
      <c r="H624" s="2318">
        <v>0</v>
      </c>
      <c r="I624" s="2318">
        <v>0</v>
      </c>
      <c r="J624" s="2318">
        <v>-625</v>
      </c>
      <c r="Q624" s="2310" t="e">
        <f>VLOOKUP(P624,Data!$D$2:$E$144,2,FALSE)</f>
        <v>#N/A</v>
      </c>
    </row>
    <row r="625" spans="1:25" x14ac:dyDescent="0.2">
      <c r="A625" s="2322" t="s">
        <v>2372</v>
      </c>
      <c r="B625" s="2324" t="s">
        <v>2269</v>
      </c>
      <c r="C625" s="2322" t="s">
        <v>2799</v>
      </c>
      <c r="D625" s="1090">
        <v>625</v>
      </c>
      <c r="E625" s="1090" t="s">
        <v>2331</v>
      </c>
      <c r="F625" s="2311" t="s">
        <v>1361</v>
      </c>
      <c r="G625" s="2312" t="s">
        <v>2269</v>
      </c>
      <c r="H625" s="2318">
        <v>0</v>
      </c>
      <c r="I625" s="2318">
        <v>0</v>
      </c>
      <c r="J625" s="2318">
        <v>-625</v>
      </c>
      <c r="O625" s="2310" t="s">
        <v>276</v>
      </c>
      <c r="P625" s="2310" t="s">
        <v>309</v>
      </c>
      <c r="Q625" s="2310">
        <f>VLOOKUP(P625,Data!$D$2:$E$144,2,FALSE)</f>
        <v>80500000</v>
      </c>
    </row>
    <row r="626" spans="1:25" x14ac:dyDescent="0.2">
      <c r="A626" s="2315"/>
      <c r="B626" s="2314"/>
      <c r="C626" s="2315"/>
      <c r="D626" s="2319">
        <f>SUM(D627:D629)</f>
        <v>624.95000000000005</v>
      </c>
      <c r="E626" s="2319"/>
      <c r="F626" s="2313" t="s">
        <v>986</v>
      </c>
      <c r="G626" s="2314" t="s">
        <v>1893</v>
      </c>
      <c r="H626" s="2319">
        <v>-1146.2</v>
      </c>
      <c r="I626" s="2319">
        <v>-1249.8900000000001</v>
      </c>
      <c r="J626" s="2319">
        <v>-624.95000000000005</v>
      </c>
      <c r="K626" s="2315"/>
      <c r="L626" s="2315"/>
      <c r="M626" s="2315"/>
      <c r="N626" s="2315"/>
      <c r="O626" s="2315"/>
      <c r="P626" s="2315"/>
      <c r="Q626" s="2315" t="e">
        <f>VLOOKUP(P626,Data!$D$2:$E$144,2,FALSE)</f>
        <v>#N/A</v>
      </c>
    </row>
    <row r="627" spans="1:25" ht="25.5" x14ac:dyDescent="0.2">
      <c r="A627" s="2322" t="s">
        <v>2524</v>
      </c>
      <c r="B627" s="2324" t="s">
        <v>2732</v>
      </c>
      <c r="C627" s="2322" t="s">
        <v>2551</v>
      </c>
      <c r="D627" s="1090">
        <v>114.95</v>
      </c>
      <c r="E627" s="1090" t="s">
        <v>2336</v>
      </c>
      <c r="F627" s="2311" t="s">
        <v>986</v>
      </c>
      <c r="G627" s="2312" t="s">
        <v>1893</v>
      </c>
      <c r="H627" s="1090"/>
      <c r="I627" s="1090"/>
      <c r="J627" s="1090"/>
      <c r="O627" s="2310" t="s">
        <v>2379</v>
      </c>
      <c r="P627" s="2310" t="s">
        <v>340</v>
      </c>
      <c r="Q627" s="2310">
        <f>VLOOKUP(P627,Data!$D$2:$E$144,2,FALSE)</f>
        <v>18424000</v>
      </c>
    </row>
    <row r="628" spans="1:25" ht="25.5" x14ac:dyDescent="0.2">
      <c r="A628" s="2322" t="s">
        <v>2372</v>
      </c>
      <c r="B628" s="2324" t="s">
        <v>2733</v>
      </c>
      <c r="C628" s="2322" t="s">
        <v>2731</v>
      </c>
      <c r="D628" s="1090">
        <v>0</v>
      </c>
      <c r="E628" s="1090" t="s">
        <v>2337</v>
      </c>
      <c r="F628" s="2311" t="s">
        <v>986</v>
      </c>
      <c r="G628" s="2312" t="s">
        <v>1893</v>
      </c>
      <c r="H628" s="1090"/>
      <c r="I628" s="1090"/>
      <c r="J628" s="1090"/>
      <c r="O628" s="2310" t="s">
        <v>2379</v>
      </c>
      <c r="P628" s="2310" t="s">
        <v>340</v>
      </c>
      <c r="Q628" s="2310">
        <f>VLOOKUP(P628,Data!$D$2:$E$144,2,FALSE)</f>
        <v>18424000</v>
      </c>
    </row>
    <row r="629" spans="1:25" x14ac:dyDescent="0.2">
      <c r="A629" s="2322" t="s">
        <v>2835</v>
      </c>
      <c r="B629" s="2324" t="s">
        <v>3092</v>
      </c>
      <c r="C629" s="2322" t="s">
        <v>3091</v>
      </c>
      <c r="D629" s="1090">
        <v>510</v>
      </c>
      <c r="E629" s="1090" t="s">
        <v>2336</v>
      </c>
      <c r="F629" s="2311" t="s">
        <v>986</v>
      </c>
      <c r="G629" s="2312" t="s">
        <v>1893</v>
      </c>
      <c r="H629" s="2318"/>
      <c r="I629" s="2318"/>
      <c r="J629" s="2318"/>
      <c r="O629" s="2310" t="s">
        <v>2379</v>
      </c>
      <c r="P629" s="2310" t="s">
        <v>340</v>
      </c>
      <c r="Q629" s="2310">
        <f>VLOOKUP(P629,Data!$D$2:$E$144,2,FALSE)</f>
        <v>18424000</v>
      </c>
    </row>
    <row r="630" spans="1:25" x14ac:dyDescent="0.2">
      <c r="A630" s="2322" t="s">
        <v>2835</v>
      </c>
      <c r="B630" s="2324" t="s">
        <v>2220</v>
      </c>
      <c r="C630" s="2322" t="s">
        <v>3036</v>
      </c>
      <c r="D630" s="1090">
        <v>1400</v>
      </c>
      <c r="E630" s="1090" t="s">
        <v>2336</v>
      </c>
      <c r="F630" s="2311" t="s">
        <v>1312</v>
      </c>
      <c r="G630" s="2312" t="s">
        <v>2220</v>
      </c>
      <c r="H630" s="2318">
        <v>0</v>
      </c>
      <c r="I630" s="2318">
        <v>0</v>
      </c>
      <c r="J630" s="2318">
        <v>-618.66999999999996</v>
      </c>
      <c r="O630" s="2310" t="s">
        <v>2379</v>
      </c>
      <c r="P630" s="2310" t="s">
        <v>344</v>
      </c>
      <c r="Q630" s="2310">
        <f>VLOOKUP(P630,Data!$D$2:$E$144,2,FALSE)</f>
        <v>35113400</v>
      </c>
    </row>
    <row r="631" spans="1:25" s="2315" customFormat="1" x14ac:dyDescent="0.2">
      <c r="A631" s="2310"/>
      <c r="B631" s="2312" t="s">
        <v>2208</v>
      </c>
      <c r="C631" s="282"/>
      <c r="D631" s="2318"/>
      <c r="E631" s="2318"/>
      <c r="F631" s="2311" t="s">
        <v>1300</v>
      </c>
      <c r="G631" s="2312" t="s">
        <v>2208</v>
      </c>
      <c r="H631" s="2318">
        <v>0</v>
      </c>
      <c r="I631" s="2318">
        <v>0</v>
      </c>
      <c r="J631" s="2318">
        <v>-613.64</v>
      </c>
      <c r="K631" s="2310"/>
      <c r="L631" s="2310"/>
      <c r="M631" s="2310"/>
      <c r="N631" s="2310"/>
      <c r="O631" s="2310"/>
      <c r="P631" s="2310"/>
      <c r="Q631" s="2310" t="e">
        <f>VLOOKUP(P631,Data!$D$2:$E$144,2,FALSE)</f>
        <v>#N/A</v>
      </c>
      <c r="Y631" s="2317"/>
    </row>
    <row r="632" spans="1:25" x14ac:dyDescent="0.2">
      <c r="B632" s="2312" t="s">
        <v>2198</v>
      </c>
      <c r="C632" s="2322"/>
      <c r="D632" s="1090"/>
      <c r="E632" s="1090"/>
      <c r="F632" s="2311" t="s">
        <v>1290</v>
      </c>
      <c r="G632" s="2312" t="s">
        <v>2198</v>
      </c>
      <c r="H632" s="2318">
        <v>0</v>
      </c>
      <c r="I632" s="2318">
        <v>0</v>
      </c>
      <c r="J632" s="2318">
        <v>-608</v>
      </c>
      <c r="Q632" s="2310" t="e">
        <f>VLOOKUP(P632,Data!$D$2:$E$144,2,FALSE)</f>
        <v>#N/A</v>
      </c>
    </row>
    <row r="633" spans="1:25" x14ac:dyDescent="0.2">
      <c r="A633" s="2310" t="s">
        <v>2346</v>
      </c>
      <c r="B633" s="2312" t="s">
        <v>1626</v>
      </c>
      <c r="C633" s="2310" t="s">
        <v>2364</v>
      </c>
      <c r="D633" s="2318">
        <v>600</v>
      </c>
      <c r="E633" s="2318" t="s">
        <v>2331</v>
      </c>
      <c r="F633" s="2311" t="s">
        <v>719</v>
      </c>
      <c r="G633" s="2312" t="s">
        <v>1626</v>
      </c>
      <c r="H633" s="2318">
        <v>0</v>
      </c>
      <c r="I633" s="2318">
        <v>0</v>
      </c>
      <c r="J633" s="2318">
        <v>-600</v>
      </c>
      <c r="O633" s="2310" t="s">
        <v>276</v>
      </c>
      <c r="P633" s="2310" t="s">
        <v>309</v>
      </c>
      <c r="Q633" s="2310">
        <f>VLOOKUP(P633,Data!$D$2:$E$144,2,FALSE)</f>
        <v>80500000</v>
      </c>
    </row>
    <row r="634" spans="1:25" x14ac:dyDescent="0.2">
      <c r="B634" s="2312" t="s">
        <v>2227</v>
      </c>
      <c r="D634" s="2318"/>
      <c r="E634" s="2318"/>
      <c r="F634" s="2311" t="s">
        <v>1319</v>
      </c>
      <c r="G634" s="2312" t="s">
        <v>2227</v>
      </c>
      <c r="H634" s="2318">
        <v>0</v>
      </c>
      <c r="I634" s="2318">
        <v>0</v>
      </c>
      <c r="J634" s="2318">
        <v>-594.9</v>
      </c>
      <c r="Q634" s="2310" t="e">
        <f>VLOOKUP(P634,Data!$D$2:$E$144,2,FALSE)</f>
        <v>#N/A</v>
      </c>
    </row>
    <row r="635" spans="1:25" s="2315" customFormat="1" ht="25.5" x14ac:dyDescent="0.2">
      <c r="A635" s="2322" t="s">
        <v>2832</v>
      </c>
      <c r="B635" s="2324" t="s">
        <v>1652</v>
      </c>
      <c r="C635" s="2322" t="s">
        <v>2978</v>
      </c>
      <c r="D635" s="1090">
        <v>590</v>
      </c>
      <c r="E635" s="1090" t="s">
        <v>2336</v>
      </c>
      <c r="F635" s="2311" t="s">
        <v>745</v>
      </c>
      <c r="G635" s="2312" t="s">
        <v>1652</v>
      </c>
      <c r="H635" s="2318">
        <v>-1304.8</v>
      </c>
      <c r="I635" s="2318">
        <v>-840</v>
      </c>
      <c r="J635" s="2318">
        <v>-589.6</v>
      </c>
      <c r="K635" s="2310"/>
      <c r="L635" s="2310"/>
      <c r="M635" s="2310"/>
      <c r="N635" s="2310"/>
      <c r="O635" s="2310" t="s">
        <v>287</v>
      </c>
      <c r="P635" s="2310" t="s">
        <v>412</v>
      </c>
      <c r="Q635" s="2310">
        <f>VLOOKUP(P635,Data!$D$2:$E$144,2,FALSE)</f>
        <v>34300000</v>
      </c>
      <c r="Y635" s="2317"/>
    </row>
    <row r="636" spans="1:25" s="2322" customFormat="1" x14ac:dyDescent="0.2">
      <c r="A636" s="2310"/>
      <c r="B636" s="2312" t="s">
        <v>2284</v>
      </c>
      <c r="C636" s="2310"/>
      <c r="D636" s="2318"/>
      <c r="E636" s="2318"/>
      <c r="F636" s="2311" t="s">
        <v>1355</v>
      </c>
      <c r="G636" s="2312" t="s">
        <v>2284</v>
      </c>
      <c r="H636" s="2318">
        <v>-1668.48</v>
      </c>
      <c r="I636" s="2318">
        <v>0</v>
      </c>
      <c r="J636" s="2318">
        <v>-585.78</v>
      </c>
      <c r="K636" s="2310"/>
      <c r="L636" s="2310"/>
      <c r="M636" s="2310"/>
      <c r="N636" s="2310"/>
      <c r="O636" s="2310"/>
      <c r="P636" s="2310"/>
      <c r="Q636" s="2310" t="e">
        <f>VLOOKUP(P636,Data!$D$2:$E$144,2,FALSE)</f>
        <v>#N/A</v>
      </c>
      <c r="Y636" s="2325"/>
    </row>
    <row r="637" spans="1:25" s="2322" customFormat="1" x14ac:dyDescent="0.2">
      <c r="A637" s="2322" t="s">
        <v>2835</v>
      </c>
      <c r="B637" s="2324" t="s">
        <v>1405</v>
      </c>
      <c r="C637" s="2322" t="s">
        <v>3186</v>
      </c>
      <c r="D637" s="1090">
        <v>0</v>
      </c>
      <c r="E637" s="1090" t="s">
        <v>2331</v>
      </c>
      <c r="F637" s="2311" t="s">
        <v>498</v>
      </c>
      <c r="G637" s="2312" t="s">
        <v>1405</v>
      </c>
      <c r="H637" s="2318">
        <v>-1463.81</v>
      </c>
      <c r="I637" s="2318">
        <v>0</v>
      </c>
      <c r="J637" s="2318">
        <v>-585</v>
      </c>
      <c r="K637" s="2310"/>
      <c r="L637" s="2310"/>
      <c r="M637" s="2310"/>
      <c r="N637" s="2310"/>
      <c r="O637" s="2310"/>
      <c r="P637" s="2310"/>
      <c r="Q637" s="2310" t="e">
        <f>VLOOKUP(P637,Data!$D$2:$E$144,2,FALSE)</f>
        <v>#N/A</v>
      </c>
      <c r="Y637" s="2325"/>
    </row>
    <row r="638" spans="1:25" s="2322" customFormat="1" ht="25.5" x14ac:dyDescent="0.25">
      <c r="A638" s="2322" t="s">
        <v>2524</v>
      </c>
      <c r="B638" s="2324" t="s">
        <v>1849</v>
      </c>
      <c r="C638" s="281"/>
      <c r="D638" s="1090">
        <v>0</v>
      </c>
      <c r="E638" s="1090" t="s">
        <v>2331</v>
      </c>
      <c r="F638" s="2311" t="s">
        <v>942</v>
      </c>
      <c r="G638" s="2312" t="s">
        <v>1849</v>
      </c>
      <c r="H638" s="2318">
        <v>-8087.9</v>
      </c>
      <c r="I638" s="2318">
        <v>-4195.33</v>
      </c>
      <c r="J638" s="2318">
        <v>-584.5</v>
      </c>
      <c r="K638" s="2310"/>
      <c r="L638" s="2310"/>
      <c r="M638" s="2310"/>
      <c r="N638" s="2310"/>
      <c r="O638" s="2310"/>
      <c r="P638" s="2310"/>
      <c r="Q638" s="2310" t="e">
        <f>VLOOKUP(P638,Data!$D$2:$E$144,2,FALSE)</f>
        <v>#N/A</v>
      </c>
      <c r="Y638" s="2325"/>
    </row>
    <row r="639" spans="1:25" x14ac:dyDescent="0.2">
      <c r="A639" s="2315"/>
      <c r="B639" s="2314"/>
      <c r="C639" s="2315"/>
      <c r="D639" s="2319">
        <f>SUM(D640:D642)</f>
        <v>20580</v>
      </c>
      <c r="E639" s="2319"/>
      <c r="F639" s="2313" t="s">
        <v>484</v>
      </c>
      <c r="G639" s="2314" t="s">
        <v>1391</v>
      </c>
      <c r="H639" s="2319">
        <v>-3968</v>
      </c>
      <c r="I639" s="2319">
        <v>-3308</v>
      </c>
      <c r="J639" s="2319">
        <v>-580</v>
      </c>
      <c r="K639" s="2315"/>
      <c r="L639" s="2315"/>
      <c r="M639" s="2315"/>
      <c r="N639" s="2315"/>
      <c r="O639" s="2315"/>
      <c r="P639" s="2315"/>
      <c r="Q639" s="2315" t="e">
        <f>VLOOKUP(P639,Data!$D$2:$E$144,2,FALSE)</f>
        <v>#N/A</v>
      </c>
    </row>
    <row r="640" spans="1:25" x14ac:dyDescent="0.2">
      <c r="A640" s="2310" t="s">
        <v>2483</v>
      </c>
      <c r="B640" s="2312" t="s">
        <v>2634</v>
      </c>
      <c r="C640" s="2310" t="s">
        <v>2484</v>
      </c>
      <c r="D640" s="2318">
        <v>20000</v>
      </c>
      <c r="E640" s="2318" t="s">
        <v>2336</v>
      </c>
      <c r="F640" s="2311" t="s">
        <v>484</v>
      </c>
      <c r="G640" s="2312" t="s">
        <v>1391</v>
      </c>
      <c r="H640" s="1090"/>
      <c r="I640" s="1090"/>
      <c r="J640" s="1090"/>
      <c r="O640" s="2310" t="s">
        <v>276</v>
      </c>
      <c r="P640" s="2310" t="s">
        <v>307</v>
      </c>
      <c r="Q640" s="2310">
        <f>VLOOKUP(P640,Data!$D$2:$E$144,2,FALSE)</f>
        <v>79410000</v>
      </c>
    </row>
    <row r="641" spans="1:25" x14ac:dyDescent="0.2">
      <c r="A641" s="2322" t="s">
        <v>2372</v>
      </c>
      <c r="B641" s="2324" t="s">
        <v>2635</v>
      </c>
      <c r="C641" s="2322" t="s">
        <v>2633</v>
      </c>
      <c r="D641" s="1090">
        <v>580</v>
      </c>
      <c r="E641" s="1090" t="s">
        <v>2336</v>
      </c>
      <c r="F641" s="2311" t="s">
        <v>484</v>
      </c>
      <c r="G641" s="2312" t="s">
        <v>1391</v>
      </c>
      <c r="H641" s="1090"/>
      <c r="I641" s="1090"/>
      <c r="J641" s="1090"/>
      <c r="O641" s="2310" t="s">
        <v>276</v>
      </c>
      <c r="P641" s="2310" t="s">
        <v>309</v>
      </c>
      <c r="Q641" s="2310">
        <f>VLOOKUP(P641,Data!$D$2:$E$144,2,FALSE)</f>
        <v>80500000</v>
      </c>
    </row>
    <row r="642" spans="1:25" x14ac:dyDescent="0.2">
      <c r="A642" s="2322" t="s">
        <v>2832</v>
      </c>
      <c r="B642" s="2324" t="s">
        <v>2909</v>
      </c>
      <c r="C642" s="2322" t="s">
        <v>2908</v>
      </c>
      <c r="D642" s="1090">
        <v>0</v>
      </c>
      <c r="E642" s="1090" t="s">
        <v>2336</v>
      </c>
      <c r="F642" s="2311" t="s">
        <v>484</v>
      </c>
      <c r="G642" s="2312" t="s">
        <v>1391</v>
      </c>
      <c r="H642" s="1090"/>
      <c r="I642" s="1090"/>
      <c r="J642" s="1090"/>
      <c r="O642" s="2310" t="s">
        <v>276</v>
      </c>
      <c r="P642" s="2310" t="s">
        <v>309</v>
      </c>
      <c r="Q642" s="2310">
        <f>VLOOKUP(P642,Data!$D$2:$E$144,2,FALSE)</f>
        <v>80500000</v>
      </c>
    </row>
    <row r="643" spans="1:25" x14ac:dyDescent="0.2">
      <c r="A643" s="2315"/>
      <c r="B643" s="2314"/>
      <c r="C643" s="2315"/>
      <c r="D643" s="2319">
        <f>SUM(D644:D645)</f>
        <v>577</v>
      </c>
      <c r="E643" s="2319"/>
      <c r="F643" s="2313" t="s">
        <v>564</v>
      </c>
      <c r="G643" s="2314" t="s">
        <v>1471</v>
      </c>
      <c r="H643" s="2319">
        <v>-779.58</v>
      </c>
      <c r="I643" s="2319">
        <v>-306.98</v>
      </c>
      <c r="J643" s="2319">
        <v>-576.78</v>
      </c>
      <c r="K643" s="2315"/>
      <c r="L643" s="2315"/>
      <c r="M643" s="2315"/>
      <c r="N643" s="2315"/>
      <c r="O643" s="2315"/>
      <c r="P643" s="2315"/>
      <c r="Q643" s="2315" t="e">
        <f>VLOOKUP(P643,Data!$D$2:$E$144,2,FALSE)</f>
        <v>#N/A</v>
      </c>
    </row>
    <row r="644" spans="1:25" ht="25.5" x14ac:dyDescent="0.2">
      <c r="A644" s="2322" t="s">
        <v>2832</v>
      </c>
      <c r="B644" s="2324" t="s">
        <v>3028</v>
      </c>
      <c r="C644" s="2322" t="s">
        <v>3027</v>
      </c>
      <c r="D644" s="1090">
        <v>393</v>
      </c>
      <c r="E644" s="1090" t="s">
        <v>2336</v>
      </c>
      <c r="F644" s="2311" t="s">
        <v>564</v>
      </c>
      <c r="G644" s="2312" t="s">
        <v>1471</v>
      </c>
      <c r="H644" s="1090"/>
      <c r="I644" s="1090"/>
      <c r="J644" s="1090"/>
      <c r="O644" s="2310" t="s">
        <v>287</v>
      </c>
      <c r="P644" s="2310" t="s">
        <v>417</v>
      </c>
      <c r="Q644" s="2310">
        <f>VLOOKUP(P644,Data!$D$2:$E$144,2,FALSE)</f>
        <v>43800000</v>
      </c>
    </row>
    <row r="645" spans="1:25" ht="25.5" x14ac:dyDescent="0.2">
      <c r="A645" s="2322" t="s">
        <v>2835</v>
      </c>
      <c r="B645" s="2324" t="s">
        <v>3029</v>
      </c>
      <c r="C645" s="2322" t="s">
        <v>3027</v>
      </c>
      <c r="D645" s="1090">
        <v>184</v>
      </c>
      <c r="E645" s="1090" t="s">
        <v>2336</v>
      </c>
      <c r="F645" s="2311" t="s">
        <v>564</v>
      </c>
      <c r="G645" s="2312" t="s">
        <v>1471</v>
      </c>
      <c r="H645" s="1090"/>
      <c r="I645" s="1090"/>
      <c r="J645" s="1090"/>
      <c r="O645" s="2310" t="s">
        <v>287</v>
      </c>
      <c r="P645" s="2310" t="s">
        <v>417</v>
      </c>
      <c r="Q645" s="2310">
        <f>VLOOKUP(P645,Data!$D$2:$E$144,2,FALSE)</f>
        <v>43800000</v>
      </c>
    </row>
    <row r="646" spans="1:25" ht="25.5" x14ac:dyDescent="0.2">
      <c r="A646" s="2322" t="s">
        <v>2564</v>
      </c>
      <c r="B646" s="2324" t="s">
        <v>1956</v>
      </c>
      <c r="C646" s="2322" t="s">
        <v>2587</v>
      </c>
      <c r="D646" s="1090">
        <v>448.2</v>
      </c>
      <c r="E646" s="1090" t="s">
        <v>2331</v>
      </c>
      <c r="F646" s="2311" t="s">
        <v>1049</v>
      </c>
      <c r="G646" s="2312" t="s">
        <v>1956</v>
      </c>
      <c r="H646" s="2318">
        <v>-275</v>
      </c>
      <c r="I646" s="2318">
        <v>0</v>
      </c>
      <c r="J646" s="2318">
        <v>-575</v>
      </c>
      <c r="O646" s="2310" t="s">
        <v>2588</v>
      </c>
      <c r="P646" s="2310" t="s">
        <v>357</v>
      </c>
      <c r="Q646" s="2310">
        <f>VLOOKUP(P646,Data!$D$2:$E$144,2,FALSE)</f>
        <v>79961000</v>
      </c>
    </row>
    <row r="647" spans="1:25" ht="25.5" x14ac:dyDescent="0.2">
      <c r="A647" s="2322" t="s">
        <v>2835</v>
      </c>
      <c r="B647" s="2324" t="s">
        <v>1776</v>
      </c>
      <c r="C647" s="2322" t="s">
        <v>3002</v>
      </c>
      <c r="D647" s="1090">
        <v>692</v>
      </c>
      <c r="E647" s="1090" t="s">
        <v>2336</v>
      </c>
      <c r="F647" s="2311" t="s">
        <v>869</v>
      </c>
      <c r="G647" s="2312" t="s">
        <v>1776</v>
      </c>
      <c r="H647" s="2318">
        <v>-1544.24</v>
      </c>
      <c r="I647" s="2318">
        <v>-66.67</v>
      </c>
      <c r="J647" s="2318">
        <v>-562.46</v>
      </c>
      <c r="O647" s="2310" t="s">
        <v>287</v>
      </c>
      <c r="P647" s="2310" t="s">
        <v>412</v>
      </c>
      <c r="Q647" s="2310">
        <f>VLOOKUP(P647,Data!$D$2:$E$144,2,FALSE)</f>
        <v>34300000</v>
      </c>
    </row>
    <row r="648" spans="1:25" x14ac:dyDescent="0.2">
      <c r="A648" s="2322" t="s">
        <v>2835</v>
      </c>
      <c r="B648" s="2324" t="s">
        <v>1882</v>
      </c>
      <c r="C648" s="2322" t="s">
        <v>2969</v>
      </c>
      <c r="D648" s="1090">
        <v>142</v>
      </c>
      <c r="E648" s="1090" t="s">
        <v>2336</v>
      </c>
      <c r="F648" s="2311" t="s">
        <v>975</v>
      </c>
      <c r="G648" s="2312" t="s">
        <v>1882</v>
      </c>
      <c r="H648" s="2318">
        <v>0</v>
      </c>
      <c r="I648" s="2318">
        <v>0</v>
      </c>
      <c r="J648" s="2318">
        <v>-562.20000000000005</v>
      </c>
      <c r="O648" s="2310" t="s">
        <v>2379</v>
      </c>
      <c r="P648" s="2310" t="s">
        <v>340</v>
      </c>
      <c r="Q648" s="2310">
        <f>VLOOKUP(P648,Data!$D$2:$E$144,2,FALSE)</f>
        <v>18424000</v>
      </c>
    </row>
    <row r="649" spans="1:25" s="2315" customFormat="1" x14ac:dyDescent="0.2">
      <c r="A649" s="2310"/>
      <c r="B649" s="2312" t="s">
        <v>1515</v>
      </c>
      <c r="C649" s="2310"/>
      <c r="D649" s="2318"/>
      <c r="E649" s="2318"/>
      <c r="F649" s="2311" t="s">
        <v>608</v>
      </c>
      <c r="G649" s="2312" t="s">
        <v>1515</v>
      </c>
      <c r="H649" s="2318">
        <v>-550</v>
      </c>
      <c r="I649" s="2318">
        <v>-550</v>
      </c>
      <c r="J649" s="2318">
        <v>-550</v>
      </c>
      <c r="K649" s="2310"/>
      <c r="L649" s="2310"/>
      <c r="M649" s="2310"/>
      <c r="N649" s="2310"/>
      <c r="O649" s="2310"/>
      <c r="P649" s="2310"/>
      <c r="Q649" s="2310" t="e">
        <f>VLOOKUP(P649,Data!$D$2:$E$144,2,FALSE)</f>
        <v>#N/A</v>
      </c>
      <c r="Y649" s="2317"/>
    </row>
    <row r="650" spans="1:25" x14ac:dyDescent="0.2">
      <c r="B650" s="2312" t="s">
        <v>2096</v>
      </c>
      <c r="D650" s="2318"/>
      <c r="E650" s="2318"/>
      <c r="F650" s="2311" t="s">
        <v>1188</v>
      </c>
      <c r="G650" s="2312" t="s">
        <v>2096</v>
      </c>
      <c r="H650" s="2318">
        <v>0</v>
      </c>
      <c r="I650" s="2318">
        <v>-2353.4499999999998</v>
      </c>
      <c r="J650" s="2318">
        <v>-540.5</v>
      </c>
      <c r="Q650" s="2310" t="e">
        <f>VLOOKUP(P650,Data!$D$2:$E$144,2,FALSE)</f>
        <v>#N/A</v>
      </c>
    </row>
    <row r="651" spans="1:25" x14ac:dyDescent="0.2">
      <c r="B651" s="2312" t="s">
        <v>1844</v>
      </c>
      <c r="D651" s="2318"/>
      <c r="E651" s="2318"/>
      <c r="F651" s="2311" t="s">
        <v>937</v>
      </c>
      <c r="G651" s="2312" t="s">
        <v>1844</v>
      </c>
      <c r="H651" s="2318">
        <v>-1995</v>
      </c>
      <c r="I651" s="2318">
        <v>0</v>
      </c>
      <c r="J651" s="2318">
        <v>-540</v>
      </c>
      <c r="Q651" s="2310" t="e">
        <f>VLOOKUP(P651,Data!$D$2:$E$144,2,FALSE)</f>
        <v>#N/A</v>
      </c>
    </row>
    <row r="652" spans="1:25" ht="25.5" x14ac:dyDescent="0.2">
      <c r="A652" s="2322" t="s">
        <v>2372</v>
      </c>
      <c r="B652" s="2324" t="s">
        <v>1982</v>
      </c>
      <c r="C652" s="2322" t="s">
        <v>2746</v>
      </c>
      <c r="D652" s="1090">
        <v>539.54999999999995</v>
      </c>
      <c r="E652" s="1090" t="s">
        <v>2336</v>
      </c>
      <c r="F652" s="2311" t="s">
        <v>1075</v>
      </c>
      <c r="G652" s="2312" t="s">
        <v>1982</v>
      </c>
      <c r="H652" s="2318">
        <v>-248</v>
      </c>
      <c r="I652" s="2318">
        <v>-268</v>
      </c>
      <c r="J652" s="2318">
        <v>-539.54999999999995</v>
      </c>
      <c r="O652" s="2310" t="s">
        <v>277</v>
      </c>
      <c r="P652" s="2310" t="s">
        <v>322</v>
      </c>
      <c r="Q652" s="2310">
        <f>VLOOKUP(P652,Data!$D$2:$E$144,2,FALSE)</f>
        <v>55520000</v>
      </c>
    </row>
    <row r="653" spans="1:25" x14ac:dyDescent="0.2">
      <c r="B653" s="2312" t="s">
        <v>1676</v>
      </c>
      <c r="D653" s="2318"/>
      <c r="E653" s="2318"/>
      <c r="F653" s="2311" t="s">
        <v>769</v>
      </c>
      <c r="G653" s="2312" t="s">
        <v>1676</v>
      </c>
      <c r="H653" s="2318">
        <v>-350</v>
      </c>
      <c r="I653" s="2318">
        <v>-85.3</v>
      </c>
      <c r="J653" s="2318">
        <v>-532.25</v>
      </c>
      <c r="Q653" s="2310" t="e">
        <f>VLOOKUP(P653,Data!$D$2:$E$144,2,FALSE)</f>
        <v>#N/A</v>
      </c>
    </row>
    <row r="654" spans="1:25" x14ac:dyDescent="0.2">
      <c r="A654" s="2322" t="s">
        <v>2835</v>
      </c>
      <c r="B654" s="2324" t="s">
        <v>1664</v>
      </c>
      <c r="C654" s="2322" t="s">
        <v>3024</v>
      </c>
      <c r="D654" s="1090">
        <v>527</v>
      </c>
      <c r="E654" s="1090" t="s">
        <v>2336</v>
      </c>
      <c r="F654" s="2311" t="s">
        <v>757</v>
      </c>
      <c r="G654" s="2312" t="s">
        <v>1664</v>
      </c>
      <c r="H654" s="2318">
        <v>-289.06</v>
      </c>
      <c r="I654" s="2318">
        <v>-182.85</v>
      </c>
      <c r="J654" s="2318">
        <v>-527.5</v>
      </c>
      <c r="O654" s="2310" t="s">
        <v>2503</v>
      </c>
      <c r="P654" s="2310" t="s">
        <v>395</v>
      </c>
      <c r="Q654" s="2310">
        <f>VLOOKUP(P654,Data!$D$2:$E$144,2,FALSE)</f>
        <v>35110000</v>
      </c>
    </row>
    <row r="655" spans="1:25" x14ac:dyDescent="0.2">
      <c r="B655" s="2312" t="s">
        <v>466</v>
      </c>
      <c r="D655" s="2318"/>
      <c r="E655" s="2318"/>
      <c r="F655" s="2311" t="s">
        <v>443</v>
      </c>
      <c r="G655" s="2312" t="s">
        <v>466</v>
      </c>
      <c r="H655" s="2318">
        <v>-5583.92</v>
      </c>
      <c r="I655" s="2318">
        <v>-894.8</v>
      </c>
      <c r="J655" s="2318">
        <v>-527.37</v>
      </c>
      <c r="Q655" s="2310" t="e">
        <f>VLOOKUP(P655,Data!$D$2:$E$144,2,FALSE)</f>
        <v>#N/A</v>
      </c>
    </row>
    <row r="656" spans="1:25" ht="15" x14ac:dyDescent="0.25">
      <c r="A656" s="2322" t="s">
        <v>2832</v>
      </c>
      <c r="B656" s="2324" t="s">
        <v>1748</v>
      </c>
      <c r="C656" s="281"/>
      <c r="D656" s="1090">
        <v>0</v>
      </c>
      <c r="E656" s="1090" t="s">
        <v>2331</v>
      </c>
      <c r="F656" s="2311" t="s">
        <v>841</v>
      </c>
      <c r="G656" s="2312" t="s">
        <v>1748</v>
      </c>
      <c r="H656" s="2318">
        <v>-82.45</v>
      </c>
      <c r="I656" s="2318">
        <v>0</v>
      </c>
      <c r="J656" s="2318">
        <v>-524.48</v>
      </c>
      <c r="Q656" s="2310" t="e">
        <f>VLOOKUP(P656,Data!$D$2:$E$144,2,FALSE)</f>
        <v>#N/A</v>
      </c>
    </row>
    <row r="657" spans="1:25" x14ac:dyDescent="0.2">
      <c r="A657" s="2310" t="s">
        <v>2346</v>
      </c>
      <c r="B657" s="2312" t="s">
        <v>1653</v>
      </c>
      <c r="C657" s="2310" t="s">
        <v>2347</v>
      </c>
      <c r="D657" s="2318">
        <v>505</v>
      </c>
      <c r="E657" s="2318" t="s">
        <v>2336</v>
      </c>
      <c r="F657" s="2311" t="s">
        <v>746</v>
      </c>
      <c r="G657" s="2312" t="s">
        <v>1653</v>
      </c>
      <c r="H657" s="2318">
        <v>-2926</v>
      </c>
      <c r="I657" s="2318">
        <v>0</v>
      </c>
      <c r="J657" s="2318">
        <v>-505.6</v>
      </c>
      <c r="O657" s="2310" t="s">
        <v>276</v>
      </c>
      <c r="P657" s="2310" t="s">
        <v>309</v>
      </c>
      <c r="Q657" s="2310">
        <f>VLOOKUP(P657,Data!$D$2:$E$144,2,FALSE)</f>
        <v>80500000</v>
      </c>
    </row>
    <row r="658" spans="1:25" x14ac:dyDescent="0.2">
      <c r="A658" s="2310" t="s">
        <v>2346</v>
      </c>
      <c r="B658" s="2312" t="s">
        <v>1449</v>
      </c>
      <c r="C658" s="2310" t="s">
        <v>2370</v>
      </c>
      <c r="D658" s="2318">
        <v>1507</v>
      </c>
      <c r="E658" s="2318" t="s">
        <v>2336</v>
      </c>
      <c r="F658" s="2311" t="s">
        <v>542</v>
      </c>
      <c r="G658" s="2312" t="s">
        <v>1449</v>
      </c>
      <c r="H658" s="2318">
        <v>-1500</v>
      </c>
      <c r="I658" s="2318">
        <v>0</v>
      </c>
      <c r="J658" s="2318">
        <v>-500</v>
      </c>
      <c r="O658" s="2310" t="s">
        <v>276</v>
      </c>
      <c r="P658" s="2310" t="s">
        <v>313</v>
      </c>
      <c r="Q658" s="2310">
        <f>VLOOKUP(P658,Data!$D$2:$E$144,2,FALSE)</f>
        <v>79100000</v>
      </c>
    </row>
    <row r="659" spans="1:25" x14ac:dyDescent="0.2">
      <c r="A659" s="2322" t="s">
        <v>2372</v>
      </c>
      <c r="B659" s="2324" t="s">
        <v>1510</v>
      </c>
      <c r="C659" s="2322" t="s">
        <v>2669</v>
      </c>
      <c r="D659" s="1090">
        <v>500</v>
      </c>
      <c r="E659" s="1090" t="s">
        <v>2336</v>
      </c>
      <c r="F659" s="2311" t="s">
        <v>603</v>
      </c>
      <c r="G659" s="2312" t="s">
        <v>1510</v>
      </c>
      <c r="H659" s="2318">
        <v>-500</v>
      </c>
      <c r="I659" s="2318">
        <v>-500</v>
      </c>
      <c r="J659" s="2318">
        <v>-500</v>
      </c>
      <c r="O659" s="2310" t="s">
        <v>276</v>
      </c>
      <c r="P659" s="2310" t="s">
        <v>309</v>
      </c>
      <c r="Q659" s="2310">
        <f>VLOOKUP(P659,Data!$D$2:$E$144,2,FALSE)</f>
        <v>80500000</v>
      </c>
    </row>
    <row r="660" spans="1:25" ht="25.5" x14ac:dyDescent="0.2">
      <c r="A660" s="2322" t="s">
        <v>2372</v>
      </c>
      <c r="B660" s="2324" t="s">
        <v>1739</v>
      </c>
      <c r="C660" s="2322" t="s">
        <v>2719</v>
      </c>
      <c r="D660" s="1090">
        <v>500</v>
      </c>
      <c r="E660" s="1090" t="s">
        <v>2337</v>
      </c>
      <c r="F660" s="2311" t="s">
        <v>832</v>
      </c>
      <c r="G660" s="2312" t="s">
        <v>1739</v>
      </c>
      <c r="H660" s="2318">
        <v>0</v>
      </c>
      <c r="I660" s="2318">
        <v>0</v>
      </c>
      <c r="J660" s="2318">
        <v>-500</v>
      </c>
      <c r="O660" s="2310" t="s">
        <v>287</v>
      </c>
      <c r="P660" s="2310" t="s">
        <v>412</v>
      </c>
      <c r="Q660" s="2310">
        <f>VLOOKUP(P660,Data!$D$2:$E$144,2,FALSE)</f>
        <v>34300000</v>
      </c>
    </row>
    <row r="661" spans="1:25" x14ac:dyDescent="0.2">
      <c r="B661" s="2312" t="s">
        <v>1969</v>
      </c>
      <c r="C661" s="282"/>
      <c r="D661" s="2318"/>
      <c r="E661" s="2318"/>
      <c r="F661" s="2311" t="s">
        <v>1062</v>
      </c>
      <c r="G661" s="2312" t="s">
        <v>1969</v>
      </c>
      <c r="H661" s="2318">
        <v>-475</v>
      </c>
      <c r="I661" s="2318">
        <v>-525</v>
      </c>
      <c r="J661" s="2318">
        <v>-500</v>
      </c>
      <c r="Q661" s="2310" t="e">
        <f>VLOOKUP(P661,Data!$D$2:$E$144,2,FALSE)</f>
        <v>#N/A</v>
      </c>
    </row>
    <row r="662" spans="1:25" x14ac:dyDescent="0.2">
      <c r="B662" s="2312" t="s">
        <v>2180</v>
      </c>
      <c r="D662" s="2318"/>
      <c r="E662" s="2318"/>
      <c r="F662" s="2311" t="s">
        <v>1272</v>
      </c>
      <c r="G662" s="2312" t="s">
        <v>2180</v>
      </c>
      <c r="H662" s="2318">
        <v>0</v>
      </c>
      <c r="I662" s="2318">
        <v>0</v>
      </c>
      <c r="J662" s="2318">
        <v>-485.5</v>
      </c>
      <c r="Q662" s="2310" t="e">
        <f>VLOOKUP(P662,Data!$D$2:$E$144,2,FALSE)</f>
        <v>#N/A</v>
      </c>
    </row>
    <row r="663" spans="1:25" x14ac:dyDescent="0.2">
      <c r="A663" s="2322" t="s">
        <v>2835</v>
      </c>
      <c r="B663" s="2324" t="s">
        <v>2226</v>
      </c>
      <c r="C663" s="2322" t="s">
        <v>2986</v>
      </c>
      <c r="D663" s="1090">
        <v>479</v>
      </c>
      <c r="E663" s="1090" t="s">
        <v>2336</v>
      </c>
      <c r="F663" s="2311" t="s">
        <v>1318</v>
      </c>
      <c r="G663" s="2312" t="s">
        <v>2226</v>
      </c>
      <c r="H663" s="2318">
        <v>0</v>
      </c>
      <c r="I663" s="2318">
        <v>0</v>
      </c>
      <c r="J663" s="2318">
        <v>-479.2</v>
      </c>
      <c r="O663" s="2310" t="s">
        <v>2379</v>
      </c>
      <c r="P663" s="2310" t="s">
        <v>339</v>
      </c>
      <c r="Q663" s="2310">
        <f>VLOOKUP(P663,Data!$D$2:$E$144,2,FALSE)</f>
        <v>18800000</v>
      </c>
    </row>
    <row r="664" spans="1:25" s="2315" customFormat="1" ht="25.5" x14ac:dyDescent="0.2">
      <c r="A664" s="2322" t="s">
        <v>2372</v>
      </c>
      <c r="B664" s="2324" t="s">
        <v>2254</v>
      </c>
      <c r="C664" s="2322" t="s">
        <v>2792</v>
      </c>
      <c r="D664" s="1090">
        <v>475</v>
      </c>
      <c r="E664" s="1090" t="s">
        <v>2337</v>
      </c>
      <c r="F664" s="2311" t="s">
        <v>1346</v>
      </c>
      <c r="G664" s="2312" t="s">
        <v>2254</v>
      </c>
      <c r="H664" s="2318">
        <v>-360</v>
      </c>
      <c r="I664" s="2318">
        <v>-390</v>
      </c>
      <c r="J664" s="2318">
        <v>-475</v>
      </c>
      <c r="K664" s="2310"/>
      <c r="L664" s="2310"/>
      <c r="M664" s="2310"/>
      <c r="N664" s="2310"/>
      <c r="O664" s="2310" t="s">
        <v>276</v>
      </c>
      <c r="P664" s="2310" t="s">
        <v>309</v>
      </c>
      <c r="Q664" s="2310">
        <f>VLOOKUP(P664,Data!$D$2:$E$144,2,FALSE)</f>
        <v>80500000</v>
      </c>
      <c r="Y664" s="2317"/>
    </row>
    <row r="665" spans="1:25" x14ac:dyDescent="0.2">
      <c r="B665" s="2312" t="s">
        <v>1590</v>
      </c>
      <c r="D665" s="2318"/>
      <c r="E665" s="2318"/>
      <c r="F665" s="2311" t="s">
        <v>683</v>
      </c>
      <c r="G665" s="2312" t="s">
        <v>1590</v>
      </c>
      <c r="H665" s="2318">
        <v>-2699.7</v>
      </c>
      <c r="I665" s="2318">
        <v>-300.27999999999997</v>
      </c>
      <c r="J665" s="2318">
        <v>-469.86</v>
      </c>
      <c r="Q665" s="2310" t="e">
        <f>VLOOKUP(P665,Data!$D$2:$E$144,2,FALSE)</f>
        <v>#N/A</v>
      </c>
    </row>
    <row r="666" spans="1:25" ht="25.5" x14ac:dyDescent="0.2">
      <c r="A666" s="2322" t="s">
        <v>2835</v>
      </c>
      <c r="B666" s="2324" t="s">
        <v>1401</v>
      </c>
      <c r="C666" s="2322" t="s">
        <v>2917</v>
      </c>
      <c r="D666" s="1090">
        <v>459</v>
      </c>
      <c r="E666" s="1090" t="s">
        <v>2337</v>
      </c>
      <c r="F666" s="2311" t="s">
        <v>494</v>
      </c>
      <c r="G666" s="2312" t="s">
        <v>1401</v>
      </c>
      <c r="H666" s="2318">
        <v>-514.98</v>
      </c>
      <c r="I666" s="2318">
        <v>-449</v>
      </c>
      <c r="J666" s="2318">
        <v>-459</v>
      </c>
      <c r="O666" s="2310" t="s">
        <v>2378</v>
      </c>
      <c r="P666" s="2310" t="s">
        <v>365</v>
      </c>
      <c r="Q666" s="2310">
        <f>VLOOKUP(P666,Data!$D$2:$E$144,2,FALSE)</f>
        <v>33140000</v>
      </c>
    </row>
    <row r="667" spans="1:25" ht="25.5" x14ac:dyDescent="0.2">
      <c r="A667" s="2322" t="s">
        <v>2832</v>
      </c>
      <c r="B667" s="2324" t="s">
        <v>1628</v>
      </c>
      <c r="C667" s="2322" t="s">
        <v>3025</v>
      </c>
      <c r="D667" s="1090">
        <v>434</v>
      </c>
      <c r="E667" s="1090" t="s">
        <v>2336</v>
      </c>
      <c r="F667" s="2311" t="s">
        <v>721</v>
      </c>
      <c r="G667" s="2312" t="s">
        <v>1628</v>
      </c>
      <c r="H667" s="2318">
        <v>-262.17</v>
      </c>
      <c r="I667" s="2318">
        <v>-191.01</v>
      </c>
      <c r="J667" s="2318">
        <v>-434.3</v>
      </c>
      <c r="O667" s="2310" t="s">
        <v>287</v>
      </c>
      <c r="P667" s="2310" t="s">
        <v>412</v>
      </c>
      <c r="Q667" s="2310">
        <f>VLOOKUP(P667,Data!$D$2:$E$144,2,FALSE)</f>
        <v>34300000</v>
      </c>
    </row>
    <row r="668" spans="1:25" s="2315" customFormat="1" ht="25.5" x14ac:dyDescent="0.2">
      <c r="A668" s="2322" t="s">
        <v>2832</v>
      </c>
      <c r="B668" s="2324" t="s">
        <v>1805</v>
      </c>
      <c r="C668" s="2322" t="s">
        <v>2881</v>
      </c>
      <c r="D668" s="1090">
        <v>431</v>
      </c>
      <c r="E668" s="1090" t="s">
        <v>2336</v>
      </c>
      <c r="F668" s="2311" t="s">
        <v>898</v>
      </c>
      <c r="G668" s="2312" t="s">
        <v>1805</v>
      </c>
      <c r="H668" s="2318">
        <v>-1418.81</v>
      </c>
      <c r="I668" s="2318">
        <v>-490.03</v>
      </c>
      <c r="J668" s="2318">
        <v>-430.54</v>
      </c>
      <c r="K668" s="2310"/>
      <c r="L668" s="2310"/>
      <c r="M668" s="2310"/>
      <c r="N668" s="2310"/>
      <c r="O668" s="2310" t="s">
        <v>287</v>
      </c>
      <c r="P668" s="2310" t="s">
        <v>412</v>
      </c>
      <c r="Q668" s="2310">
        <f>VLOOKUP(P668,Data!$D$2:$E$144,2,FALSE)</f>
        <v>34300000</v>
      </c>
      <c r="Y668" s="2317"/>
    </row>
    <row r="669" spans="1:25" x14ac:dyDescent="0.2">
      <c r="B669" s="2312" t="s">
        <v>2048</v>
      </c>
      <c r="D669" s="2318"/>
      <c r="E669" s="2318"/>
      <c r="F669" s="2311" t="s">
        <v>1140</v>
      </c>
      <c r="G669" s="2312" t="s">
        <v>2048</v>
      </c>
      <c r="H669" s="2318">
        <v>-78.040000000000006</v>
      </c>
      <c r="I669" s="2318">
        <v>-477.71</v>
      </c>
      <c r="J669" s="2318">
        <v>-421.81</v>
      </c>
      <c r="Q669" s="2310" t="e">
        <f>VLOOKUP(P669,Data!$D$2:$E$144,2,FALSE)</f>
        <v>#N/A</v>
      </c>
    </row>
    <row r="670" spans="1:25" x14ac:dyDescent="0.2">
      <c r="B670" s="2312" t="s">
        <v>1407</v>
      </c>
      <c r="D670" s="2318"/>
      <c r="E670" s="2318"/>
      <c r="F670" s="2311" t="s">
        <v>500</v>
      </c>
      <c r="G670" s="2312" t="s">
        <v>1407</v>
      </c>
      <c r="H670" s="2318">
        <v>-41500.01</v>
      </c>
      <c r="I670" s="2318">
        <v>-8053.2</v>
      </c>
      <c r="J670" s="2318">
        <v>-413.35</v>
      </c>
      <c r="Q670" s="2310" t="e">
        <f>VLOOKUP(P670,Data!$D$2:$E$144,2,FALSE)</f>
        <v>#N/A</v>
      </c>
    </row>
    <row r="671" spans="1:25" x14ac:dyDescent="0.2">
      <c r="B671" s="2312" t="s">
        <v>1541</v>
      </c>
      <c r="C671" s="282"/>
      <c r="D671" s="2318"/>
      <c r="E671" s="2318"/>
      <c r="F671" s="2311" t="s">
        <v>634</v>
      </c>
      <c r="G671" s="2312" t="s">
        <v>1541</v>
      </c>
      <c r="H671" s="2318">
        <v>-342.8</v>
      </c>
      <c r="I671" s="2318">
        <v>-285</v>
      </c>
      <c r="J671" s="2318">
        <v>-399</v>
      </c>
      <c r="Q671" s="2310" t="e">
        <f>VLOOKUP(P671,Data!$D$2:$E$144,2,FALSE)</f>
        <v>#N/A</v>
      </c>
    </row>
    <row r="672" spans="1:25" ht="25.5" x14ac:dyDescent="0.2">
      <c r="A672" s="2322" t="s">
        <v>2832</v>
      </c>
      <c r="B672" s="2324" t="s">
        <v>1775</v>
      </c>
      <c r="C672" s="2322" t="s">
        <v>3188</v>
      </c>
      <c r="D672" s="1090">
        <v>394</v>
      </c>
      <c r="E672" s="1090" t="s">
        <v>2336</v>
      </c>
      <c r="F672" s="2311" t="s">
        <v>868</v>
      </c>
      <c r="G672" s="2312" t="s">
        <v>1775</v>
      </c>
      <c r="H672" s="2318">
        <v>-589.29999999999995</v>
      </c>
      <c r="I672" s="2318">
        <v>-196.9</v>
      </c>
      <c r="J672" s="2318">
        <v>-393.8</v>
      </c>
      <c r="O672" s="2310" t="s">
        <v>287</v>
      </c>
      <c r="P672" s="2310" t="s">
        <v>417</v>
      </c>
      <c r="Q672" s="2310">
        <f>VLOOKUP(P672,Data!$D$2:$E$144,2,FALSE)</f>
        <v>43800000</v>
      </c>
    </row>
    <row r="673" spans="1:17" ht="25.5" x14ac:dyDescent="0.2">
      <c r="A673" s="2322" t="s">
        <v>2832</v>
      </c>
      <c r="B673" s="2324" t="s">
        <v>1443</v>
      </c>
      <c r="C673" s="2322" t="s">
        <v>2984</v>
      </c>
      <c r="D673" s="1090">
        <v>390</v>
      </c>
      <c r="E673" s="1090" t="s">
        <v>2336</v>
      </c>
      <c r="F673" s="2311" t="s">
        <v>536</v>
      </c>
      <c r="G673" s="2312" t="s">
        <v>1443</v>
      </c>
      <c r="H673" s="2318">
        <v>-1870</v>
      </c>
      <c r="I673" s="2318">
        <v>-390</v>
      </c>
      <c r="J673" s="2318">
        <v>-390</v>
      </c>
      <c r="O673" s="2310" t="s">
        <v>287</v>
      </c>
      <c r="P673" s="2310" t="s">
        <v>412</v>
      </c>
      <c r="Q673" s="2310">
        <f>VLOOKUP(P673,Data!$D$2:$E$144,2,FALSE)</f>
        <v>34300000</v>
      </c>
    </row>
    <row r="674" spans="1:17" x14ac:dyDescent="0.2">
      <c r="A674" s="2310" t="s">
        <v>2485</v>
      </c>
      <c r="B674" s="2312" t="s">
        <v>1807</v>
      </c>
      <c r="C674" s="2310" t="s">
        <v>2493</v>
      </c>
      <c r="D674" s="2318">
        <v>398</v>
      </c>
      <c r="E674" s="2318" t="s">
        <v>2336</v>
      </c>
      <c r="F674" s="2311" t="s">
        <v>900</v>
      </c>
      <c r="G674" s="2312" t="s">
        <v>1807</v>
      </c>
      <c r="H674" s="2318">
        <v>-297</v>
      </c>
      <c r="I674" s="2318">
        <v>-295</v>
      </c>
      <c r="J674" s="2318">
        <v>-385</v>
      </c>
      <c r="O674" s="2310" t="s">
        <v>276</v>
      </c>
      <c r="P674" s="2310" t="s">
        <v>309</v>
      </c>
      <c r="Q674" s="2310">
        <f>VLOOKUP(P674,Data!$D$2:$E$144,2,FALSE)</f>
        <v>80500000</v>
      </c>
    </row>
    <row r="675" spans="1:17" x14ac:dyDescent="0.2">
      <c r="B675" s="2312" t="s">
        <v>2144</v>
      </c>
      <c r="C675" s="282"/>
      <c r="D675" s="2318"/>
      <c r="E675" s="2318"/>
      <c r="F675" s="2311" t="s">
        <v>1236</v>
      </c>
      <c r="G675" s="2312" t="s">
        <v>2144</v>
      </c>
      <c r="H675" s="2318">
        <v>0</v>
      </c>
      <c r="I675" s="2318">
        <v>-14861.93</v>
      </c>
      <c r="J675" s="2318">
        <v>-381.07</v>
      </c>
      <c r="Q675" s="2310" t="e">
        <f>VLOOKUP(P675,Data!$D$2:$E$144,2,FALSE)</f>
        <v>#N/A</v>
      </c>
    </row>
    <row r="676" spans="1:17" x14ac:dyDescent="0.2">
      <c r="A676" s="2322" t="s">
        <v>2835</v>
      </c>
      <c r="B676" s="2324" t="s">
        <v>1538</v>
      </c>
      <c r="C676" s="2322" t="s">
        <v>3111</v>
      </c>
      <c r="D676" s="1090">
        <v>378</v>
      </c>
      <c r="E676" s="1090" t="s">
        <v>2336</v>
      </c>
      <c r="F676" s="2311" t="s">
        <v>631</v>
      </c>
      <c r="G676" s="2312" t="s">
        <v>1538</v>
      </c>
      <c r="H676" s="2318">
        <v>0</v>
      </c>
      <c r="I676" s="2318">
        <v>-135.4</v>
      </c>
      <c r="J676" s="2318">
        <v>-378</v>
      </c>
      <c r="O676" s="2310" t="s">
        <v>2503</v>
      </c>
      <c r="P676" s="2310" t="s">
        <v>395</v>
      </c>
      <c r="Q676" s="2310">
        <f>VLOOKUP(P676,Data!$D$2:$E$144,2,FALSE)</f>
        <v>35110000</v>
      </c>
    </row>
    <row r="677" spans="1:17" x14ac:dyDescent="0.2">
      <c r="A677" s="2322" t="s">
        <v>2835</v>
      </c>
      <c r="B677" s="2324" t="s">
        <v>1742</v>
      </c>
      <c r="C677" s="2322" t="s">
        <v>2993</v>
      </c>
      <c r="D677" s="1090">
        <v>256</v>
      </c>
      <c r="E677" s="1090" t="s">
        <v>2337</v>
      </c>
      <c r="F677" s="2311" t="s">
        <v>835</v>
      </c>
      <c r="G677" s="2312" t="s">
        <v>1742</v>
      </c>
      <c r="H677" s="2318">
        <v>-247.78</v>
      </c>
      <c r="I677" s="2318">
        <v>0</v>
      </c>
      <c r="J677" s="2318">
        <v>-376.65</v>
      </c>
      <c r="O677" s="2310" t="s">
        <v>2379</v>
      </c>
      <c r="P677" s="2310" t="s">
        <v>339</v>
      </c>
      <c r="Q677" s="2310">
        <f>VLOOKUP(P677,Data!$D$2:$E$144,2,FALSE)</f>
        <v>18800000</v>
      </c>
    </row>
    <row r="678" spans="1:17" ht="25.5" x14ac:dyDescent="0.2">
      <c r="A678" s="2322" t="s">
        <v>2835</v>
      </c>
      <c r="B678" s="2324" t="s">
        <v>1543</v>
      </c>
      <c r="C678" s="2322" t="s">
        <v>3118</v>
      </c>
      <c r="D678" s="1090">
        <v>396</v>
      </c>
      <c r="E678" s="1090" t="s">
        <v>2336</v>
      </c>
      <c r="F678" s="2311" t="s">
        <v>636</v>
      </c>
      <c r="G678" s="2312" t="s">
        <v>1543</v>
      </c>
      <c r="H678" s="2318">
        <v>-622</v>
      </c>
      <c r="I678" s="2318">
        <v>-354</v>
      </c>
      <c r="J678" s="2318">
        <v>-376.4</v>
      </c>
      <c r="O678" s="2310" t="s">
        <v>2588</v>
      </c>
      <c r="P678" s="2310" t="s">
        <v>359</v>
      </c>
      <c r="Q678" s="2310">
        <f>VLOOKUP(P678,Data!$D$2:$E$144,2,FALSE)</f>
        <v>44423400</v>
      </c>
    </row>
    <row r="679" spans="1:17" ht="25.5" x14ac:dyDescent="0.2">
      <c r="A679" s="2322" t="s">
        <v>2832</v>
      </c>
      <c r="B679" s="2324" t="s">
        <v>1734</v>
      </c>
      <c r="C679" s="2322" t="s">
        <v>3139</v>
      </c>
      <c r="D679" s="1090">
        <v>375</v>
      </c>
      <c r="E679" s="1090" t="s">
        <v>2336</v>
      </c>
      <c r="F679" s="2311" t="s">
        <v>827</v>
      </c>
      <c r="G679" s="2312" t="s">
        <v>1734</v>
      </c>
      <c r="H679" s="2318">
        <v>0</v>
      </c>
      <c r="I679" s="2318">
        <v>-147.5</v>
      </c>
      <c r="J679" s="2318">
        <v>-375</v>
      </c>
      <c r="O679" s="2310" t="s">
        <v>287</v>
      </c>
      <c r="P679" s="2310" t="s">
        <v>413</v>
      </c>
      <c r="Q679" s="2310">
        <f>VLOOKUP(P679,Data!$D$2:$E$144,2,FALSE)</f>
        <v>50110000</v>
      </c>
    </row>
    <row r="680" spans="1:17" ht="15" x14ac:dyDescent="0.25">
      <c r="A680" s="2322" t="s">
        <v>2832</v>
      </c>
      <c r="B680" s="2324" t="s">
        <v>2159</v>
      </c>
      <c r="C680" s="281"/>
      <c r="D680" s="1090">
        <v>0</v>
      </c>
      <c r="E680" s="1090"/>
      <c r="F680" s="2311" t="s">
        <v>1251</v>
      </c>
      <c r="G680" s="2312" t="s">
        <v>2159</v>
      </c>
      <c r="H680" s="2318">
        <v>0</v>
      </c>
      <c r="I680" s="2318">
        <v>-350</v>
      </c>
      <c r="J680" s="2318">
        <v>-375</v>
      </c>
      <c r="Q680" s="2310" t="e">
        <f>VLOOKUP(P680,Data!$D$2:$E$144,2,FALSE)</f>
        <v>#N/A</v>
      </c>
    </row>
    <row r="681" spans="1:17" x14ac:dyDescent="0.2">
      <c r="B681" s="2312" t="s">
        <v>1572</v>
      </c>
      <c r="D681" s="2318"/>
      <c r="E681" s="2318"/>
      <c r="F681" s="2311" t="s">
        <v>665</v>
      </c>
      <c r="G681" s="2312" t="s">
        <v>1572</v>
      </c>
      <c r="H681" s="2318">
        <v>-325.72000000000003</v>
      </c>
      <c r="I681" s="2318">
        <v>0</v>
      </c>
      <c r="J681" s="2318">
        <v>-374</v>
      </c>
      <c r="Q681" s="2310" t="e">
        <f>VLOOKUP(P681,Data!$D$2:$E$144,2,FALSE)</f>
        <v>#N/A</v>
      </c>
    </row>
    <row r="682" spans="1:17" ht="25.5" x14ac:dyDescent="0.2">
      <c r="A682" s="2322" t="s">
        <v>2832</v>
      </c>
      <c r="B682" s="2324" t="s">
        <v>2215</v>
      </c>
      <c r="C682" s="2322" t="s">
        <v>3007</v>
      </c>
      <c r="D682" s="1090">
        <v>360</v>
      </c>
      <c r="E682" s="1090" t="s">
        <v>2336</v>
      </c>
      <c r="F682" s="2311" t="s">
        <v>1307</v>
      </c>
      <c r="G682" s="2312" t="s">
        <v>2215</v>
      </c>
      <c r="H682" s="2318">
        <v>0</v>
      </c>
      <c r="I682" s="2318">
        <v>0</v>
      </c>
      <c r="J682" s="2318">
        <v>-359.94</v>
      </c>
      <c r="O682" s="2310" t="s">
        <v>287</v>
      </c>
      <c r="P682" s="2310" t="s">
        <v>412</v>
      </c>
      <c r="Q682" s="2310">
        <f>VLOOKUP(P682,Data!$D$2:$E$144,2,FALSE)</f>
        <v>34300000</v>
      </c>
    </row>
    <row r="683" spans="1:17" x14ac:dyDescent="0.2">
      <c r="B683" s="2312" t="s">
        <v>2186</v>
      </c>
      <c r="D683" s="2318"/>
      <c r="E683" s="2318"/>
      <c r="F683" s="2311" t="s">
        <v>1278</v>
      </c>
      <c r="G683" s="2312" t="s">
        <v>2186</v>
      </c>
      <c r="H683" s="2318">
        <v>0</v>
      </c>
      <c r="I683" s="2318">
        <v>0</v>
      </c>
      <c r="J683" s="2318">
        <v>-359</v>
      </c>
      <c r="Q683" s="2310" t="e">
        <f>VLOOKUP(P683,Data!$D$2:$E$144,2,FALSE)</f>
        <v>#N/A</v>
      </c>
    </row>
    <row r="684" spans="1:17" ht="25.5" x14ac:dyDescent="0.2">
      <c r="A684" s="2322" t="s">
        <v>2832</v>
      </c>
      <c r="B684" s="2324" t="s">
        <v>1579</v>
      </c>
      <c r="C684" s="2322" t="s">
        <v>3177</v>
      </c>
      <c r="D684" s="1090">
        <v>710</v>
      </c>
      <c r="E684" s="1090" t="s">
        <v>2336</v>
      </c>
      <c r="F684" s="2311" t="s">
        <v>672</v>
      </c>
      <c r="G684" s="2312" t="s">
        <v>1579</v>
      </c>
      <c r="H684" s="2318">
        <v>-13128.5</v>
      </c>
      <c r="I684" s="2318">
        <v>-72.05</v>
      </c>
      <c r="J684" s="2318">
        <v>-358.64</v>
      </c>
      <c r="O684" s="2310" t="s">
        <v>287</v>
      </c>
      <c r="P684" s="2310" t="s">
        <v>412</v>
      </c>
      <c r="Q684" s="2310">
        <f>VLOOKUP(P684,Data!$D$2:$E$144,2,FALSE)</f>
        <v>34300000</v>
      </c>
    </row>
    <row r="685" spans="1:17" x14ac:dyDescent="0.2">
      <c r="A685" s="2322" t="s">
        <v>2835</v>
      </c>
      <c r="B685" s="2324" t="s">
        <v>1995</v>
      </c>
      <c r="C685" s="2322" t="s">
        <v>3195</v>
      </c>
      <c r="D685" s="1090">
        <v>356</v>
      </c>
      <c r="E685" s="1090" t="s">
        <v>2336</v>
      </c>
      <c r="F685" s="2311" t="s">
        <v>1088</v>
      </c>
      <c r="G685" s="2312" t="s">
        <v>1995</v>
      </c>
      <c r="H685" s="2318">
        <v>0</v>
      </c>
      <c r="I685" s="2318">
        <v>-721.19</v>
      </c>
      <c r="J685" s="2318">
        <v>-356.03</v>
      </c>
      <c r="O685" s="2310" t="s">
        <v>2503</v>
      </c>
      <c r="P685" s="2310" t="s">
        <v>395</v>
      </c>
      <c r="Q685" s="2310">
        <f>VLOOKUP(P685,Data!$D$2:$E$144,2,FALSE)</f>
        <v>35110000</v>
      </c>
    </row>
    <row r="686" spans="1:17" ht="25.5" x14ac:dyDescent="0.2">
      <c r="A686" s="2322" t="s">
        <v>2524</v>
      </c>
      <c r="B686" s="2324" t="s">
        <v>1875</v>
      </c>
      <c r="C686" s="2322" t="s">
        <v>2544</v>
      </c>
      <c r="D686" s="1090">
        <v>354</v>
      </c>
      <c r="E686" s="1090" t="s">
        <v>2336</v>
      </c>
      <c r="F686" s="2311" t="s">
        <v>968</v>
      </c>
      <c r="G686" s="2312" t="s">
        <v>1875</v>
      </c>
      <c r="H686" s="2318">
        <v>-287.85000000000002</v>
      </c>
      <c r="I686" s="2318">
        <v>-273</v>
      </c>
      <c r="J686" s="2318">
        <v>-354</v>
      </c>
      <c r="O686" s="2310" t="s">
        <v>288</v>
      </c>
      <c r="P686" s="2310" t="s">
        <v>419</v>
      </c>
      <c r="Q686" s="2310">
        <f>VLOOKUP(P686,Data!$D$2:$E$144,2,FALSE)</f>
        <v>79952000</v>
      </c>
    </row>
    <row r="687" spans="1:17" ht="25.5" x14ac:dyDescent="0.2">
      <c r="A687" s="2322" t="s">
        <v>2372</v>
      </c>
      <c r="B687" s="2324" t="s">
        <v>1752</v>
      </c>
      <c r="C687" s="2322" t="s">
        <v>2720</v>
      </c>
      <c r="D687" s="1090">
        <v>350</v>
      </c>
      <c r="E687" s="1090" t="s">
        <v>2336</v>
      </c>
      <c r="F687" s="2311" t="s">
        <v>845</v>
      </c>
      <c r="G687" s="2312" t="s">
        <v>1752</v>
      </c>
      <c r="H687" s="2318">
        <v>-510</v>
      </c>
      <c r="I687" s="2318">
        <v>-510</v>
      </c>
      <c r="J687" s="2318">
        <v>-350</v>
      </c>
      <c r="O687" s="2310" t="s">
        <v>287</v>
      </c>
      <c r="P687" s="2310" t="s">
        <v>417</v>
      </c>
      <c r="Q687" s="2310">
        <f>VLOOKUP(P687,Data!$D$2:$E$144,2,FALSE)</f>
        <v>43800000</v>
      </c>
    </row>
    <row r="688" spans="1:17" ht="25.5" x14ac:dyDescent="0.2">
      <c r="A688" s="2322" t="s">
        <v>2832</v>
      </c>
      <c r="B688" s="2324" t="s">
        <v>1771</v>
      </c>
      <c r="C688" s="2322" t="s">
        <v>3074</v>
      </c>
      <c r="D688" s="1090">
        <v>350</v>
      </c>
      <c r="E688" s="1090" t="s">
        <v>2336</v>
      </c>
      <c r="F688" s="2311" t="s">
        <v>864</v>
      </c>
      <c r="G688" s="2312" t="s">
        <v>1771</v>
      </c>
      <c r="H688" s="2318">
        <v>-450</v>
      </c>
      <c r="I688" s="2318">
        <v>0</v>
      </c>
      <c r="J688" s="2318">
        <v>-350</v>
      </c>
      <c r="O688" s="2310" t="s">
        <v>287</v>
      </c>
      <c r="P688" s="2310" t="s">
        <v>413</v>
      </c>
      <c r="Q688" s="2310">
        <f>VLOOKUP(P688,Data!$D$2:$E$144,2,FALSE)</f>
        <v>50110000</v>
      </c>
    </row>
    <row r="689" spans="1:25" ht="25.5" x14ac:dyDescent="0.2">
      <c r="A689" s="2322" t="s">
        <v>2832</v>
      </c>
      <c r="B689" s="2324" t="s">
        <v>2127</v>
      </c>
      <c r="C689" s="2322" t="s">
        <v>2897</v>
      </c>
      <c r="D689" s="1090">
        <v>336</v>
      </c>
      <c r="E689" s="1090" t="s">
        <v>2336</v>
      </c>
      <c r="F689" s="2311" t="s">
        <v>1219</v>
      </c>
      <c r="G689" s="2312" t="s">
        <v>2127</v>
      </c>
      <c r="H689" s="2318">
        <v>0</v>
      </c>
      <c r="I689" s="2318">
        <v>-335</v>
      </c>
      <c r="J689" s="2318">
        <v>-335.5</v>
      </c>
      <c r="O689" s="2310" t="s">
        <v>287</v>
      </c>
      <c r="P689" s="2310" t="s">
        <v>417</v>
      </c>
      <c r="Q689" s="2310">
        <f>VLOOKUP(P689,Data!$D$2:$E$144,2,FALSE)</f>
        <v>43800000</v>
      </c>
    </row>
    <row r="690" spans="1:25" ht="25.5" x14ac:dyDescent="0.2">
      <c r="A690" s="2322" t="s">
        <v>2832</v>
      </c>
      <c r="B690" s="2324" t="s">
        <v>1858</v>
      </c>
      <c r="C690" s="2322" t="s">
        <v>2902</v>
      </c>
      <c r="D690" s="1090">
        <v>331</v>
      </c>
      <c r="E690" s="1090" t="s">
        <v>2336</v>
      </c>
      <c r="F690" s="2311" t="s">
        <v>951</v>
      </c>
      <c r="G690" s="2312" t="s">
        <v>1858</v>
      </c>
      <c r="H690" s="2318">
        <v>-256.47000000000003</v>
      </c>
      <c r="I690" s="2318">
        <v>-1447.93</v>
      </c>
      <c r="J690" s="2318">
        <v>-331</v>
      </c>
      <c r="O690" s="2310" t="s">
        <v>287</v>
      </c>
      <c r="P690" s="2310" t="s">
        <v>413</v>
      </c>
      <c r="Q690" s="2310">
        <f>VLOOKUP(P690,Data!$D$2:$E$144,2,FALSE)</f>
        <v>50110000</v>
      </c>
    </row>
    <row r="691" spans="1:25" ht="25.5" x14ac:dyDescent="0.2">
      <c r="A691" s="2322" t="s">
        <v>2524</v>
      </c>
      <c r="B691" s="2324" t="s">
        <v>1389</v>
      </c>
      <c r="C691" s="2322" t="s">
        <v>2552</v>
      </c>
      <c r="D691" s="1090">
        <v>330.82</v>
      </c>
      <c r="E691" s="1090" t="s">
        <v>2336</v>
      </c>
      <c r="F691" s="2311" t="s">
        <v>482</v>
      </c>
      <c r="G691" s="2312" t="s">
        <v>1389</v>
      </c>
      <c r="H691" s="2318">
        <v>-858.74</v>
      </c>
      <c r="I691" s="2318">
        <v>-972.65</v>
      </c>
      <c r="J691" s="2318">
        <v>-330.82</v>
      </c>
      <c r="O691" s="2310" t="s">
        <v>287</v>
      </c>
      <c r="P691" s="2310" t="s">
        <v>409</v>
      </c>
      <c r="Q691" s="2310">
        <f>VLOOKUP(P691,Data!$D$2:$E$144,2,FALSE)</f>
        <v>60170000</v>
      </c>
    </row>
    <row r="692" spans="1:25" ht="25.5" x14ac:dyDescent="0.2">
      <c r="A692" s="2322" t="s">
        <v>2832</v>
      </c>
      <c r="B692" s="2324" t="s">
        <v>2037</v>
      </c>
      <c r="C692" s="2322" t="s">
        <v>3223</v>
      </c>
      <c r="D692" s="1090">
        <v>325</v>
      </c>
      <c r="E692" s="1090" t="s">
        <v>2336</v>
      </c>
      <c r="F692" s="2311" t="s">
        <v>1130</v>
      </c>
      <c r="G692" s="2312" t="s">
        <v>2037</v>
      </c>
      <c r="H692" s="2318">
        <v>-2400</v>
      </c>
      <c r="I692" s="2318">
        <v>0</v>
      </c>
      <c r="J692" s="2318">
        <v>-325</v>
      </c>
      <c r="O692" s="2310" t="s">
        <v>287</v>
      </c>
      <c r="P692" s="2310" t="s">
        <v>417</v>
      </c>
      <c r="Q692" s="2310">
        <f>VLOOKUP(P692,Data!$D$2:$E$144,2,FALSE)</f>
        <v>43800000</v>
      </c>
    </row>
    <row r="693" spans="1:25" x14ac:dyDescent="0.2">
      <c r="B693" s="2312" t="s">
        <v>2194</v>
      </c>
      <c r="D693" s="2318"/>
      <c r="E693" s="2318"/>
      <c r="F693" s="2311" t="s">
        <v>1286</v>
      </c>
      <c r="G693" s="2312" t="s">
        <v>2194</v>
      </c>
      <c r="H693" s="2318">
        <v>0</v>
      </c>
      <c r="I693" s="2318">
        <v>0</v>
      </c>
      <c r="J693" s="2318">
        <v>-325</v>
      </c>
      <c r="Q693" s="2310" t="e">
        <f>VLOOKUP(P693,Data!$D$2:$E$144,2,FALSE)</f>
        <v>#N/A</v>
      </c>
    </row>
    <row r="694" spans="1:25" x14ac:dyDescent="0.2">
      <c r="A694" s="2322" t="s">
        <v>2835</v>
      </c>
      <c r="B694" s="2324" t="s">
        <v>1521</v>
      </c>
      <c r="C694" s="2322" t="s">
        <v>3094</v>
      </c>
      <c r="D694" s="1090">
        <v>324</v>
      </c>
      <c r="E694" s="1090" t="s">
        <v>2336</v>
      </c>
      <c r="F694" s="2311" t="s">
        <v>614</v>
      </c>
      <c r="G694" s="2312" t="s">
        <v>1521</v>
      </c>
      <c r="H694" s="2318">
        <v>-656.18</v>
      </c>
      <c r="I694" s="2318">
        <v>-876.79</v>
      </c>
      <c r="J694" s="2318">
        <v>-324.06</v>
      </c>
      <c r="O694" s="2310" t="s">
        <v>2379</v>
      </c>
      <c r="P694" s="2310" t="s">
        <v>341</v>
      </c>
      <c r="Q694" s="2310">
        <f>VLOOKUP(P694,Data!$D$2:$E$144,2,FALSE)</f>
        <v>18440000</v>
      </c>
    </row>
    <row r="695" spans="1:25" x14ac:dyDescent="0.2">
      <c r="B695" s="2312" t="s">
        <v>1879</v>
      </c>
      <c r="D695" s="2318"/>
      <c r="E695" s="2318"/>
      <c r="F695" s="2311" t="s">
        <v>972</v>
      </c>
      <c r="G695" s="2312" t="s">
        <v>1879</v>
      </c>
      <c r="H695" s="2318">
        <v>-548.5</v>
      </c>
      <c r="I695" s="2318">
        <v>-3714.52</v>
      </c>
      <c r="J695" s="2318">
        <v>-320</v>
      </c>
      <c r="Q695" s="2310" t="e">
        <f>VLOOKUP(P695,Data!$D$2:$E$144,2,FALSE)</f>
        <v>#N/A</v>
      </c>
    </row>
    <row r="696" spans="1:25" x14ac:dyDescent="0.2">
      <c r="B696" s="2312" t="s">
        <v>1486</v>
      </c>
      <c r="D696" s="2318"/>
      <c r="E696" s="2318"/>
      <c r="F696" s="2311" t="s">
        <v>579</v>
      </c>
      <c r="G696" s="2312" t="s">
        <v>1486</v>
      </c>
      <c r="H696" s="2318">
        <v>-295</v>
      </c>
      <c r="I696" s="2318">
        <v>-295</v>
      </c>
      <c r="J696" s="2318">
        <v>-317.8</v>
      </c>
      <c r="Q696" s="2310" t="e">
        <f>VLOOKUP(P696,Data!$D$2:$E$144,2,FALSE)</f>
        <v>#N/A</v>
      </c>
    </row>
    <row r="697" spans="1:25" ht="25.5" x14ac:dyDescent="0.2">
      <c r="A697" s="2322" t="s">
        <v>2832</v>
      </c>
      <c r="B697" s="2324" t="s">
        <v>1758</v>
      </c>
      <c r="C697" s="2322" t="s">
        <v>3229</v>
      </c>
      <c r="D697" s="1090">
        <v>389</v>
      </c>
      <c r="E697" s="1090" t="s">
        <v>2336</v>
      </c>
      <c r="F697" s="2311" t="s">
        <v>851</v>
      </c>
      <c r="G697" s="2312" t="s">
        <v>1758</v>
      </c>
      <c r="H697" s="2318">
        <v>-576.4</v>
      </c>
      <c r="I697" s="2318">
        <v>-184</v>
      </c>
      <c r="J697" s="2318">
        <v>-314.68</v>
      </c>
      <c r="O697" s="2310" t="s">
        <v>287</v>
      </c>
      <c r="P697" s="2310" t="s">
        <v>413</v>
      </c>
      <c r="Q697" s="2310">
        <f>VLOOKUP(P697,Data!$D$2:$E$144,2,FALSE)</f>
        <v>50110000</v>
      </c>
    </row>
    <row r="698" spans="1:25" x14ac:dyDescent="0.2">
      <c r="A698" s="2322" t="s">
        <v>2835</v>
      </c>
      <c r="B698" s="2324" t="s">
        <v>1418</v>
      </c>
      <c r="C698" s="2322" t="s">
        <v>2939</v>
      </c>
      <c r="D698" s="1090">
        <v>309</v>
      </c>
      <c r="E698" s="1090" t="s">
        <v>2336</v>
      </c>
      <c r="F698" s="2311" t="s">
        <v>511</v>
      </c>
      <c r="G698" s="2312" t="s">
        <v>1418</v>
      </c>
      <c r="H698" s="2318">
        <v>0</v>
      </c>
      <c r="I698" s="2318">
        <v>0</v>
      </c>
      <c r="J698" s="2318">
        <v>-308.60000000000002</v>
      </c>
      <c r="O698" s="2310" t="s">
        <v>2503</v>
      </c>
      <c r="P698" s="2310" t="s">
        <v>395</v>
      </c>
      <c r="Q698" s="2310">
        <f>VLOOKUP(P698,Data!$D$2:$E$144,2,FALSE)</f>
        <v>35110000</v>
      </c>
    </row>
    <row r="699" spans="1:25" x14ac:dyDescent="0.2">
      <c r="A699" s="2322" t="s">
        <v>2835</v>
      </c>
      <c r="B699" s="2324" t="s">
        <v>1656</v>
      </c>
      <c r="C699" s="2322" t="s">
        <v>3101</v>
      </c>
      <c r="D699" s="1090">
        <v>303</v>
      </c>
      <c r="E699" s="1090" t="s">
        <v>2337</v>
      </c>
      <c r="F699" s="2311" t="s">
        <v>749</v>
      </c>
      <c r="G699" s="2312" t="s">
        <v>1656</v>
      </c>
      <c r="H699" s="2318">
        <v>-12.65</v>
      </c>
      <c r="I699" s="2318">
        <v>-622.71</v>
      </c>
      <c r="J699" s="2318">
        <v>-303</v>
      </c>
      <c r="O699" s="2310" t="s">
        <v>280</v>
      </c>
      <c r="P699" s="2310" t="s">
        <v>350</v>
      </c>
      <c r="Q699" s="2310">
        <f>VLOOKUP(P699,Data!$D$2:$E$144,2,FALSE)</f>
        <v>31500000</v>
      </c>
    </row>
    <row r="700" spans="1:25" s="2315" customFormat="1" x14ac:dyDescent="0.2">
      <c r="A700" s="2310"/>
      <c r="B700" s="2312" t="s">
        <v>1393</v>
      </c>
      <c r="C700" s="2310"/>
      <c r="D700" s="2318"/>
      <c r="E700" s="2318"/>
      <c r="F700" s="2311" t="s">
        <v>486</v>
      </c>
      <c r="G700" s="2312" t="s">
        <v>1393</v>
      </c>
      <c r="H700" s="2318">
        <v>0</v>
      </c>
      <c r="I700" s="2318">
        <v>0</v>
      </c>
      <c r="J700" s="2318">
        <v>-300</v>
      </c>
      <c r="K700" s="2310"/>
      <c r="L700" s="2310"/>
      <c r="M700" s="2310"/>
      <c r="N700" s="2310"/>
      <c r="O700" s="2310"/>
      <c r="P700" s="2310"/>
      <c r="Q700" s="2310" t="e">
        <f>VLOOKUP(P700,Data!$D$2:$E$144,2,FALSE)</f>
        <v>#N/A</v>
      </c>
      <c r="Y700" s="2317"/>
    </row>
    <row r="701" spans="1:25" s="2322" customFormat="1" x14ac:dyDescent="0.2">
      <c r="A701" s="2322" t="s">
        <v>2835</v>
      </c>
      <c r="B701" s="2324" t="s">
        <v>2232</v>
      </c>
      <c r="C701" s="2322" t="s">
        <v>3043</v>
      </c>
      <c r="D701" s="1090">
        <v>300</v>
      </c>
      <c r="E701" s="1090" t="s">
        <v>2337</v>
      </c>
      <c r="F701" s="2311" t="s">
        <v>1324</v>
      </c>
      <c r="G701" s="2312" t="s">
        <v>2232</v>
      </c>
      <c r="H701" s="2318">
        <v>0</v>
      </c>
      <c r="I701" s="2318">
        <v>0</v>
      </c>
      <c r="J701" s="2318">
        <v>-300</v>
      </c>
      <c r="K701" s="2310"/>
      <c r="L701" s="2310"/>
      <c r="M701" s="2310"/>
      <c r="N701" s="2310"/>
      <c r="O701" s="2310" t="s">
        <v>2503</v>
      </c>
      <c r="P701" s="2310" t="s">
        <v>394</v>
      </c>
      <c r="Q701" s="2310">
        <f>VLOOKUP(P701,Data!$D$2:$E$144,2,FALSE)</f>
        <v>38544000</v>
      </c>
      <c r="Y701" s="2325"/>
    </row>
    <row r="702" spans="1:25" s="2322" customFormat="1" ht="25.5" x14ac:dyDescent="0.2">
      <c r="A702" s="2322" t="s">
        <v>2832</v>
      </c>
      <c r="B702" s="2324" t="s">
        <v>1581</v>
      </c>
      <c r="C702" s="2322" t="s">
        <v>3180</v>
      </c>
      <c r="D702" s="1090">
        <v>299</v>
      </c>
      <c r="E702" s="1090" t="s">
        <v>2336</v>
      </c>
      <c r="F702" s="2311" t="s">
        <v>674</v>
      </c>
      <c r="G702" s="2312" t="s">
        <v>1581</v>
      </c>
      <c r="H702" s="2318">
        <v>0</v>
      </c>
      <c r="I702" s="2318">
        <v>-682.2</v>
      </c>
      <c r="J702" s="2318">
        <v>-298.97000000000003</v>
      </c>
      <c r="K702" s="2310"/>
      <c r="L702" s="2310"/>
      <c r="M702" s="2310"/>
      <c r="N702" s="2310"/>
      <c r="O702" s="2310" t="s">
        <v>287</v>
      </c>
      <c r="P702" s="2310" t="s">
        <v>412</v>
      </c>
      <c r="Q702" s="2310">
        <f>VLOOKUP(P702,Data!$D$2:$E$144,2,FALSE)</f>
        <v>34300000</v>
      </c>
      <c r="Y702" s="2325"/>
    </row>
    <row r="703" spans="1:25" s="2322" customFormat="1" ht="25.5" x14ac:dyDescent="0.2">
      <c r="A703" s="2322" t="s">
        <v>2832</v>
      </c>
      <c r="B703" s="2324" t="s">
        <v>1508</v>
      </c>
      <c r="C703" s="2322" t="s">
        <v>3086</v>
      </c>
      <c r="D703" s="1090">
        <v>1440</v>
      </c>
      <c r="E703" s="1090" t="s">
        <v>2336</v>
      </c>
      <c r="F703" s="2311" t="s">
        <v>601</v>
      </c>
      <c r="G703" s="2312" t="s">
        <v>1508</v>
      </c>
      <c r="H703" s="2318">
        <v>0</v>
      </c>
      <c r="I703" s="2318">
        <v>0</v>
      </c>
      <c r="J703" s="2318">
        <v>-295.98</v>
      </c>
      <c r="K703" s="2310"/>
      <c r="L703" s="2310"/>
      <c r="M703" s="2310"/>
      <c r="N703" s="2310"/>
      <c r="O703" s="2310" t="s">
        <v>287</v>
      </c>
      <c r="P703" s="2310" t="s">
        <v>412</v>
      </c>
      <c r="Q703" s="2310">
        <f>VLOOKUP(P703,Data!$D$2:$E$144,2,FALSE)</f>
        <v>34300000</v>
      </c>
      <c r="Y703" s="2325"/>
    </row>
    <row r="704" spans="1:25" x14ac:dyDescent="0.2">
      <c r="B704" s="2312" t="s">
        <v>2086</v>
      </c>
      <c r="C704" s="282"/>
      <c r="D704" s="2318"/>
      <c r="E704" s="2318"/>
      <c r="F704" s="2311" t="s">
        <v>1178</v>
      </c>
      <c r="G704" s="2312" t="s">
        <v>2086</v>
      </c>
      <c r="H704" s="2318">
        <v>0</v>
      </c>
      <c r="I704" s="2318">
        <v>-500</v>
      </c>
      <c r="J704" s="2318">
        <v>-295.2</v>
      </c>
      <c r="Q704" s="2310" t="e">
        <f>VLOOKUP(P704,Data!$D$2:$E$144,2,FALSE)</f>
        <v>#N/A</v>
      </c>
    </row>
    <row r="705" spans="1:25" x14ac:dyDescent="0.2">
      <c r="B705" s="2312" t="s">
        <v>2267</v>
      </c>
      <c r="D705" s="2318"/>
      <c r="E705" s="2318"/>
      <c r="F705" s="2311" t="s">
        <v>1359</v>
      </c>
      <c r="G705" s="2312" t="s">
        <v>2267</v>
      </c>
      <c r="H705" s="2318">
        <v>-250</v>
      </c>
      <c r="I705" s="2318">
        <v>-140</v>
      </c>
      <c r="J705" s="2318">
        <v>-290</v>
      </c>
      <c r="Q705" s="2310" t="e">
        <f>VLOOKUP(P705,Data!$D$2:$E$144,2,FALSE)</f>
        <v>#N/A</v>
      </c>
    </row>
    <row r="706" spans="1:25" x14ac:dyDescent="0.2">
      <c r="B706" s="2312" t="s">
        <v>2270</v>
      </c>
      <c r="D706" s="2318"/>
      <c r="E706" s="2318"/>
      <c r="F706" s="2311" t="s">
        <v>1362</v>
      </c>
      <c r="G706" s="2312" t="s">
        <v>2270</v>
      </c>
      <c r="H706" s="2318">
        <v>-284</v>
      </c>
      <c r="I706" s="2318">
        <v>-290</v>
      </c>
      <c r="J706" s="2318">
        <v>-290</v>
      </c>
      <c r="Q706" s="2310" t="e">
        <f>VLOOKUP(P706,Data!$D$2:$E$144,2,FALSE)</f>
        <v>#N/A</v>
      </c>
    </row>
    <row r="707" spans="1:25" x14ac:dyDescent="0.2">
      <c r="B707" s="2312" t="s">
        <v>1822</v>
      </c>
      <c r="D707" s="2318"/>
      <c r="E707" s="2318"/>
      <c r="F707" s="2311" t="s">
        <v>915</v>
      </c>
      <c r="G707" s="2312" t="s">
        <v>1822</v>
      </c>
      <c r="H707" s="2318">
        <v>-499</v>
      </c>
      <c r="I707" s="2318">
        <v>-2077</v>
      </c>
      <c r="J707" s="2318">
        <v>-273</v>
      </c>
      <c r="Q707" s="2310" t="e">
        <f>VLOOKUP(P707,Data!$D$2:$E$144,2,FALSE)</f>
        <v>#N/A</v>
      </c>
    </row>
    <row r="708" spans="1:25" ht="25.5" x14ac:dyDescent="0.2">
      <c r="A708" s="2322" t="s">
        <v>2832</v>
      </c>
      <c r="B708" s="2324" t="s">
        <v>50</v>
      </c>
      <c r="C708" s="2322" t="s">
        <v>2858</v>
      </c>
      <c r="D708" s="1090">
        <v>273</v>
      </c>
      <c r="E708" s="1090" t="s">
        <v>2336</v>
      </c>
      <c r="F708" s="2311" t="s">
        <v>39</v>
      </c>
      <c r="G708" s="2312" t="s">
        <v>50</v>
      </c>
      <c r="H708" s="2318">
        <v>-531.77</v>
      </c>
      <c r="I708" s="2318">
        <v>-188.24</v>
      </c>
      <c r="J708" s="2318">
        <v>-272.58999999999997</v>
      </c>
      <c r="O708" s="2310" t="s">
        <v>287</v>
      </c>
      <c r="P708" s="2310" t="s">
        <v>412</v>
      </c>
      <c r="Q708" s="2310">
        <f>VLOOKUP(P708,Data!$D$2:$E$144,2,FALSE)</f>
        <v>34300000</v>
      </c>
    </row>
    <row r="709" spans="1:25" x14ac:dyDescent="0.2">
      <c r="A709" s="2322" t="s">
        <v>2835</v>
      </c>
      <c r="B709" s="2324" t="s">
        <v>2228</v>
      </c>
      <c r="C709" s="2322" t="s">
        <v>3167</v>
      </c>
      <c r="D709" s="1090">
        <v>0</v>
      </c>
      <c r="E709" s="1090" t="s">
        <v>2331</v>
      </c>
      <c r="F709" s="2311" t="s">
        <v>1320</v>
      </c>
      <c r="G709" s="2312" t="s">
        <v>2228</v>
      </c>
      <c r="H709" s="2318">
        <v>0</v>
      </c>
      <c r="I709" s="2318">
        <v>0</v>
      </c>
      <c r="J709" s="2318">
        <v>-269.56</v>
      </c>
      <c r="Q709" s="2310" t="e">
        <f>VLOOKUP(P709,Data!$D$2:$E$144,2,FALSE)</f>
        <v>#N/A</v>
      </c>
    </row>
    <row r="710" spans="1:25" x14ac:dyDescent="0.2">
      <c r="A710" s="2322" t="s">
        <v>2832</v>
      </c>
      <c r="B710" s="2324" t="s">
        <v>1732</v>
      </c>
      <c r="C710" s="2322" t="s">
        <v>3110</v>
      </c>
      <c r="D710" s="1090">
        <v>265</v>
      </c>
      <c r="E710" s="1090" t="s">
        <v>2336</v>
      </c>
      <c r="F710" s="2311" t="s">
        <v>825</v>
      </c>
      <c r="G710" s="2312" t="s">
        <v>1732</v>
      </c>
      <c r="H710" s="2318">
        <v>-978.17</v>
      </c>
      <c r="I710" s="2318">
        <v>0</v>
      </c>
      <c r="J710" s="2318">
        <v>-265.44</v>
      </c>
      <c r="O710" s="2310" t="s">
        <v>2503</v>
      </c>
      <c r="P710" s="2310" t="s">
        <v>395</v>
      </c>
      <c r="Q710" s="2310">
        <f>VLOOKUP(P710,Data!$D$2:$E$144,2,FALSE)</f>
        <v>35110000</v>
      </c>
    </row>
    <row r="711" spans="1:25" ht="25.5" x14ac:dyDescent="0.25">
      <c r="A711" s="2322" t="s">
        <v>2524</v>
      </c>
      <c r="B711" s="2324" t="s">
        <v>1760</v>
      </c>
      <c r="C711" s="281"/>
      <c r="D711" s="1090">
        <v>264.5</v>
      </c>
      <c r="E711" s="1090" t="s">
        <v>2337</v>
      </c>
      <c r="F711" s="2311" t="s">
        <v>853</v>
      </c>
      <c r="G711" s="2312" t="s">
        <v>1760</v>
      </c>
      <c r="H711" s="2318">
        <v>-423.2</v>
      </c>
      <c r="I711" s="2318">
        <v>-89.4</v>
      </c>
      <c r="J711" s="2318">
        <v>-264.5</v>
      </c>
      <c r="Q711" s="2310" t="e">
        <f>VLOOKUP(P711,Data!$D$2:$E$144,2,FALSE)</f>
        <v>#N/A</v>
      </c>
    </row>
    <row r="712" spans="1:25" x14ac:dyDescent="0.2">
      <c r="A712" s="2322" t="s">
        <v>2835</v>
      </c>
      <c r="B712" s="2324" t="s">
        <v>1479</v>
      </c>
      <c r="C712" s="2322" t="s">
        <v>3035</v>
      </c>
      <c r="D712" s="1090">
        <v>264</v>
      </c>
      <c r="E712" s="1090" t="s">
        <v>2336</v>
      </c>
      <c r="F712" s="2311" t="s">
        <v>572</v>
      </c>
      <c r="G712" s="2312" t="s">
        <v>1479</v>
      </c>
      <c r="H712" s="2318">
        <v>-514.79999999999995</v>
      </c>
      <c r="I712" s="2318">
        <v>-280.8</v>
      </c>
      <c r="J712" s="2318">
        <v>-264</v>
      </c>
      <c r="O712" s="2310" t="s">
        <v>2503</v>
      </c>
      <c r="P712" s="2310" t="s">
        <v>395</v>
      </c>
      <c r="Q712" s="2310">
        <f>VLOOKUP(P712,Data!$D$2:$E$144,2,FALSE)</f>
        <v>35110000</v>
      </c>
    </row>
    <row r="713" spans="1:25" x14ac:dyDescent="0.2">
      <c r="A713" s="2322" t="s">
        <v>2832</v>
      </c>
      <c r="B713" s="2324" t="s">
        <v>1549</v>
      </c>
      <c r="C713" s="2322" t="s">
        <v>3120</v>
      </c>
      <c r="D713" s="1090">
        <v>264</v>
      </c>
      <c r="E713" s="1090" t="s">
        <v>2336</v>
      </c>
      <c r="F713" s="2311" t="s">
        <v>642</v>
      </c>
      <c r="G713" s="2312" t="s">
        <v>1549</v>
      </c>
      <c r="H713" s="2318">
        <v>0</v>
      </c>
      <c r="I713" s="2318">
        <v>-1090.5</v>
      </c>
      <c r="J713" s="2318">
        <v>-263.8</v>
      </c>
      <c r="O713" s="2310" t="s">
        <v>2503</v>
      </c>
      <c r="P713" s="2310" t="s">
        <v>395</v>
      </c>
      <c r="Q713" s="2310">
        <f>VLOOKUP(P713,Data!$D$2:$E$144,2,FALSE)</f>
        <v>35110000</v>
      </c>
    </row>
    <row r="714" spans="1:25" s="2315" customFormat="1" x14ac:dyDescent="0.2">
      <c r="A714" s="2322" t="s">
        <v>2832</v>
      </c>
      <c r="B714" s="2324" t="s">
        <v>1759</v>
      </c>
      <c r="C714" s="2322" t="s">
        <v>2937</v>
      </c>
      <c r="D714" s="1090">
        <v>260</v>
      </c>
      <c r="E714" s="1090" t="s">
        <v>2336</v>
      </c>
      <c r="F714" s="2311" t="s">
        <v>852</v>
      </c>
      <c r="G714" s="2312" t="s">
        <v>1759</v>
      </c>
      <c r="H714" s="2318">
        <v>-10932</v>
      </c>
      <c r="I714" s="2318">
        <v>0</v>
      </c>
      <c r="J714" s="2318">
        <v>-260</v>
      </c>
      <c r="K714" s="2310"/>
      <c r="L714" s="2310"/>
      <c r="M714" s="2310"/>
      <c r="N714" s="2310"/>
      <c r="O714" s="2310" t="s">
        <v>2503</v>
      </c>
      <c r="P714" s="2310" t="s">
        <v>395</v>
      </c>
      <c r="Q714" s="2310">
        <f>VLOOKUP(P714,Data!$D$2:$E$144,2,FALSE)</f>
        <v>35110000</v>
      </c>
      <c r="Y714" s="2317"/>
    </row>
    <row r="715" spans="1:25" s="2322" customFormat="1" ht="25.5" x14ac:dyDescent="0.2">
      <c r="A715" s="2322" t="s">
        <v>2524</v>
      </c>
      <c r="B715" s="2324" t="s">
        <v>1610</v>
      </c>
      <c r="C715" s="2322" t="s">
        <v>2558</v>
      </c>
      <c r="D715" s="1090">
        <v>0</v>
      </c>
      <c r="E715" s="1090" t="s">
        <v>2331</v>
      </c>
      <c r="F715" s="2311" t="s">
        <v>703</v>
      </c>
      <c r="G715" s="2312" t="s">
        <v>1610</v>
      </c>
      <c r="H715" s="2318">
        <v>-141.49</v>
      </c>
      <c r="I715" s="2318">
        <v>-293.48</v>
      </c>
      <c r="J715" s="2318">
        <v>-259.44</v>
      </c>
      <c r="K715" s="2310"/>
      <c r="L715" s="2310"/>
      <c r="M715" s="2310"/>
      <c r="N715" s="2310"/>
      <c r="O715" s="2310" t="s">
        <v>287</v>
      </c>
      <c r="P715" s="2310" t="s">
        <v>417</v>
      </c>
      <c r="Q715" s="2310">
        <f>VLOOKUP(P715,Data!$D$2:$E$144,2,FALSE)</f>
        <v>43800000</v>
      </c>
      <c r="Y715" s="2325"/>
    </row>
    <row r="716" spans="1:25" s="2322" customFormat="1" ht="25.5" x14ac:dyDescent="0.2">
      <c r="A716" s="2322" t="s">
        <v>2835</v>
      </c>
      <c r="B716" s="2324" t="s">
        <v>1764</v>
      </c>
      <c r="C716" s="2322" t="s">
        <v>3012</v>
      </c>
      <c r="D716" s="1090">
        <v>159</v>
      </c>
      <c r="E716" s="1090" t="s">
        <v>2336</v>
      </c>
      <c r="F716" s="2311" t="s">
        <v>857</v>
      </c>
      <c r="G716" s="2312" t="s">
        <v>1764</v>
      </c>
      <c r="H716" s="2318">
        <v>0</v>
      </c>
      <c r="I716" s="2318">
        <v>-236</v>
      </c>
      <c r="J716" s="2318">
        <v>-259</v>
      </c>
      <c r="K716" s="2310"/>
      <c r="L716" s="2310"/>
      <c r="M716" s="2310"/>
      <c r="N716" s="2310"/>
      <c r="O716" s="2310" t="s">
        <v>2378</v>
      </c>
      <c r="P716" s="2310" t="s">
        <v>365</v>
      </c>
      <c r="Q716" s="2310">
        <f>VLOOKUP(P716,Data!$D$2:$E$144,2,FALSE)</f>
        <v>33140000</v>
      </c>
      <c r="Y716" s="2325"/>
    </row>
    <row r="717" spans="1:25" ht="25.5" x14ac:dyDescent="0.2">
      <c r="A717" s="2322" t="s">
        <v>2832</v>
      </c>
      <c r="B717" s="2324" t="s">
        <v>1690</v>
      </c>
      <c r="C717" s="2322" t="s">
        <v>2838</v>
      </c>
      <c r="D717" s="1090">
        <v>259</v>
      </c>
      <c r="E717" s="1090" t="s">
        <v>2336</v>
      </c>
      <c r="F717" s="2311" t="s">
        <v>783</v>
      </c>
      <c r="G717" s="2312" t="s">
        <v>1690</v>
      </c>
      <c r="H717" s="2318">
        <v>-160</v>
      </c>
      <c r="I717" s="2318">
        <v>-334.09</v>
      </c>
      <c r="J717" s="2318">
        <v>-258.85000000000002</v>
      </c>
      <c r="O717" s="2310" t="s">
        <v>287</v>
      </c>
      <c r="P717" s="2310" t="s">
        <v>417</v>
      </c>
      <c r="Q717" s="2310">
        <f>VLOOKUP(P717,Data!$D$2:$E$144,2,FALSE)</f>
        <v>43800000</v>
      </c>
    </row>
    <row r="718" spans="1:25" x14ac:dyDescent="0.2">
      <c r="B718" s="2312" t="s">
        <v>1765</v>
      </c>
      <c r="D718" s="2318"/>
      <c r="E718" s="2318"/>
      <c r="F718" s="2311" t="s">
        <v>858</v>
      </c>
      <c r="G718" s="2312" t="s">
        <v>1765</v>
      </c>
      <c r="H718" s="2318">
        <v>0</v>
      </c>
      <c r="I718" s="2318">
        <v>-248</v>
      </c>
      <c r="J718" s="2318">
        <v>-256</v>
      </c>
      <c r="Q718" s="2310" t="e">
        <f>VLOOKUP(P718,Data!$D$2:$E$144,2,FALSE)</f>
        <v>#N/A</v>
      </c>
    </row>
    <row r="719" spans="1:25" ht="25.5" x14ac:dyDescent="0.2">
      <c r="A719" s="2322" t="s">
        <v>2372</v>
      </c>
      <c r="B719" s="2324" t="s">
        <v>2137</v>
      </c>
      <c r="C719" s="2322" t="s">
        <v>2775</v>
      </c>
      <c r="D719" s="1090">
        <v>250</v>
      </c>
      <c r="E719" s="1090" t="s">
        <v>2336</v>
      </c>
      <c r="F719" s="2311" t="s">
        <v>1229</v>
      </c>
      <c r="G719" s="2312" t="s">
        <v>2137</v>
      </c>
      <c r="H719" s="2318">
        <v>0</v>
      </c>
      <c r="I719" s="2318">
        <v>-85</v>
      </c>
      <c r="J719" s="2318">
        <v>-250</v>
      </c>
      <c r="O719" s="2310" t="s">
        <v>276</v>
      </c>
      <c r="P719" s="2310" t="s">
        <v>309</v>
      </c>
      <c r="Q719" s="2310">
        <f>VLOOKUP(P719,Data!$D$2:$E$144,2,FALSE)</f>
        <v>80500000</v>
      </c>
    </row>
    <row r="720" spans="1:25" ht="25.5" x14ac:dyDescent="0.2">
      <c r="A720" s="2322" t="s">
        <v>2564</v>
      </c>
      <c r="B720" s="2324" t="s">
        <v>2221</v>
      </c>
      <c r="C720" s="2322" t="s">
        <v>2594</v>
      </c>
      <c r="D720" s="1090">
        <v>250</v>
      </c>
      <c r="E720" s="1090" t="s">
        <v>2336</v>
      </c>
      <c r="F720" s="2311" t="s">
        <v>1313</v>
      </c>
      <c r="G720" s="2312" t="s">
        <v>2221</v>
      </c>
      <c r="H720" s="2318">
        <v>0</v>
      </c>
      <c r="I720" s="2318">
        <v>0</v>
      </c>
      <c r="J720" s="2318">
        <v>-250</v>
      </c>
      <c r="O720" s="2310" t="s">
        <v>2588</v>
      </c>
      <c r="P720" s="2310" t="s">
        <v>357</v>
      </c>
      <c r="Q720" s="2310">
        <f>VLOOKUP(P720,Data!$D$2:$E$144,2,FALSE)</f>
        <v>79961000</v>
      </c>
    </row>
    <row r="721" spans="1:17" x14ac:dyDescent="0.2">
      <c r="B721" s="2312" t="s">
        <v>2286</v>
      </c>
      <c r="C721" s="282"/>
      <c r="D721" s="2318"/>
      <c r="E721" s="2318"/>
      <c r="F721" s="2311" t="s">
        <v>1372</v>
      </c>
      <c r="G721" s="2312" t="s">
        <v>2286</v>
      </c>
      <c r="H721" s="2318">
        <v>-250</v>
      </c>
      <c r="I721" s="2318">
        <v>-250</v>
      </c>
      <c r="J721" s="2318">
        <v>-250</v>
      </c>
      <c r="Q721" s="2310" t="e">
        <f>VLOOKUP(P721,Data!$D$2:$E$144,2,FALSE)</f>
        <v>#N/A</v>
      </c>
    </row>
    <row r="722" spans="1:17" ht="15" x14ac:dyDescent="0.25">
      <c r="A722" s="2322" t="s">
        <v>2832</v>
      </c>
      <c r="B722" s="2324" t="s">
        <v>1886</v>
      </c>
      <c r="C722" s="281"/>
      <c r="D722" s="1090">
        <v>0</v>
      </c>
      <c r="E722" s="1090"/>
      <c r="F722" s="2311" t="s">
        <v>979</v>
      </c>
      <c r="G722" s="2312" t="s">
        <v>1886</v>
      </c>
      <c r="H722" s="2318">
        <v>0</v>
      </c>
      <c r="I722" s="2318">
        <v>0</v>
      </c>
      <c r="J722" s="2318">
        <v>-247.67</v>
      </c>
      <c r="Q722" s="2310" t="e">
        <f>VLOOKUP(P722,Data!$D$2:$E$144,2,FALSE)</f>
        <v>#N/A</v>
      </c>
    </row>
    <row r="723" spans="1:17" x14ac:dyDescent="0.2">
      <c r="A723" s="2322" t="s">
        <v>2372</v>
      </c>
      <c r="B723" s="2324" t="s">
        <v>1756</v>
      </c>
      <c r="C723" s="2322" t="s">
        <v>2721</v>
      </c>
      <c r="D723" s="1090">
        <v>239</v>
      </c>
      <c r="E723" s="1090" t="s">
        <v>2336</v>
      </c>
      <c r="F723" s="2311" t="s">
        <v>849</v>
      </c>
      <c r="G723" s="2312" t="s">
        <v>1756</v>
      </c>
      <c r="H723" s="2318">
        <v>-15571.75</v>
      </c>
      <c r="I723" s="2318">
        <v>-4845.2</v>
      </c>
      <c r="J723" s="2318">
        <v>-239</v>
      </c>
      <c r="O723" s="2310" t="s">
        <v>276</v>
      </c>
      <c r="P723" s="2310" t="s">
        <v>309</v>
      </c>
      <c r="Q723" s="2310">
        <f>VLOOKUP(P723,Data!$D$2:$E$144,2,FALSE)</f>
        <v>80500000</v>
      </c>
    </row>
    <row r="724" spans="1:17" ht="25.5" x14ac:dyDescent="0.2">
      <c r="A724" s="2322" t="s">
        <v>2835</v>
      </c>
      <c r="B724" s="2324" t="s">
        <v>1979</v>
      </c>
      <c r="C724" s="2322" t="s">
        <v>3033</v>
      </c>
      <c r="D724" s="1090">
        <v>5000</v>
      </c>
      <c r="E724" s="1090" t="s">
        <v>2336</v>
      </c>
      <c r="F724" s="2311" t="s">
        <v>1072</v>
      </c>
      <c r="G724" s="2312" t="s">
        <v>1979</v>
      </c>
      <c r="H724" s="2318">
        <v>-908.65</v>
      </c>
      <c r="I724" s="2318">
        <v>-518.48</v>
      </c>
      <c r="J724" s="2318">
        <v>-232.7</v>
      </c>
      <c r="O724" s="2310" t="s">
        <v>2757</v>
      </c>
      <c r="P724" s="2310" t="s">
        <v>329</v>
      </c>
      <c r="Q724" s="2310">
        <f>VLOOKUP(P724,Data!$D$2:$E$144,2,FALSE)</f>
        <v>90910000</v>
      </c>
    </row>
    <row r="725" spans="1:17" x14ac:dyDescent="0.2">
      <c r="A725" s="2322" t="s">
        <v>2832</v>
      </c>
      <c r="B725" s="2324" t="s">
        <v>1442</v>
      </c>
      <c r="C725" s="2322" t="s">
        <v>2983</v>
      </c>
      <c r="D725" s="1090">
        <v>0</v>
      </c>
      <c r="E725" s="1090" t="s">
        <v>2331</v>
      </c>
      <c r="F725" s="2311" t="s">
        <v>535</v>
      </c>
      <c r="G725" s="2312" t="s">
        <v>1442</v>
      </c>
      <c r="H725" s="2318">
        <v>0</v>
      </c>
      <c r="I725" s="2318">
        <v>-311.86</v>
      </c>
      <c r="J725" s="2318">
        <v>-231.15</v>
      </c>
      <c r="Q725" s="2310" t="e">
        <f>VLOOKUP(P725,Data!$D$2:$E$144,2,FALSE)</f>
        <v>#N/A</v>
      </c>
    </row>
    <row r="726" spans="1:17" x14ac:dyDescent="0.2">
      <c r="B726" s="2312" t="s">
        <v>1650</v>
      </c>
      <c r="D726" s="2318"/>
      <c r="E726" s="2318"/>
      <c r="F726" s="2311" t="s">
        <v>743</v>
      </c>
      <c r="G726" s="2312" t="s">
        <v>1650</v>
      </c>
      <c r="H726" s="2318">
        <v>-1868.78</v>
      </c>
      <c r="I726" s="2318">
        <v>-613.16999999999996</v>
      </c>
      <c r="J726" s="2318">
        <v>-230.2</v>
      </c>
      <c r="Q726" s="2310" t="e">
        <f>VLOOKUP(P726,Data!$D$2:$E$144,2,FALSE)</f>
        <v>#N/A</v>
      </c>
    </row>
    <row r="727" spans="1:17" x14ac:dyDescent="0.2">
      <c r="A727" s="2322" t="s">
        <v>2835</v>
      </c>
      <c r="B727" s="2324" t="s">
        <v>1662</v>
      </c>
      <c r="C727" s="2322" t="s">
        <v>3206</v>
      </c>
      <c r="D727" s="1090">
        <v>230</v>
      </c>
      <c r="E727" s="1090" t="s">
        <v>2336</v>
      </c>
      <c r="F727" s="2311" t="s">
        <v>755</v>
      </c>
      <c r="G727" s="2312" t="s">
        <v>1662</v>
      </c>
      <c r="H727" s="2318">
        <v>0</v>
      </c>
      <c r="I727" s="2318">
        <v>0</v>
      </c>
      <c r="J727" s="2318">
        <v>-230</v>
      </c>
      <c r="O727" s="2310" t="s">
        <v>277</v>
      </c>
      <c r="P727" s="2310" t="s">
        <v>324</v>
      </c>
      <c r="Q727" s="2310">
        <f>VLOOKUP(P727,Data!$D$2:$E$144,2,FALSE)</f>
        <v>15000000</v>
      </c>
    </row>
    <row r="728" spans="1:17" x14ac:dyDescent="0.2">
      <c r="A728" s="2310" t="s">
        <v>2345</v>
      </c>
      <c r="B728" s="2312" t="s">
        <v>1649</v>
      </c>
      <c r="C728" s="14" t="s">
        <v>2451</v>
      </c>
      <c r="D728" s="1090">
        <v>228</v>
      </c>
      <c r="E728" s="2318"/>
      <c r="F728" s="2311" t="s">
        <v>742</v>
      </c>
      <c r="G728" s="2312" t="s">
        <v>1649</v>
      </c>
      <c r="H728" s="2318">
        <v>-314.06</v>
      </c>
      <c r="I728" s="2318">
        <v>-329.27</v>
      </c>
      <c r="J728" s="2318">
        <v>-228</v>
      </c>
      <c r="O728" s="2310" t="s">
        <v>427</v>
      </c>
      <c r="P728" s="2310" t="s">
        <v>381</v>
      </c>
      <c r="Q728" s="2310">
        <f>VLOOKUP(P728,Data!$D$2:$E$144,2,FALSE)</f>
        <v>48900000</v>
      </c>
    </row>
    <row r="729" spans="1:17" ht="25.5" x14ac:dyDescent="0.2">
      <c r="A729" s="2322" t="s">
        <v>2832</v>
      </c>
      <c r="B729" s="2324" t="s">
        <v>2027</v>
      </c>
      <c r="C729" s="2322" t="s">
        <v>3166</v>
      </c>
      <c r="D729" s="1090">
        <v>225</v>
      </c>
      <c r="E729" s="1090" t="s">
        <v>2336</v>
      </c>
      <c r="F729" s="2311" t="s">
        <v>1120</v>
      </c>
      <c r="G729" s="2312" t="s">
        <v>2027</v>
      </c>
      <c r="H729" s="2318">
        <v>-350</v>
      </c>
      <c r="I729" s="2318">
        <v>-333</v>
      </c>
      <c r="J729" s="2318">
        <v>-225</v>
      </c>
      <c r="O729" s="2310" t="s">
        <v>287</v>
      </c>
      <c r="P729" s="2310" t="s">
        <v>413</v>
      </c>
      <c r="Q729" s="2310">
        <f>VLOOKUP(P729,Data!$D$2:$E$144,2,FALSE)</f>
        <v>50110000</v>
      </c>
    </row>
    <row r="730" spans="1:17" ht="25.5" x14ac:dyDescent="0.2">
      <c r="A730" s="2322" t="s">
        <v>2832</v>
      </c>
      <c r="B730" s="2324" t="s">
        <v>459</v>
      </c>
      <c r="C730" s="2322" t="s">
        <v>2878</v>
      </c>
      <c r="D730" s="1090">
        <v>415</v>
      </c>
      <c r="E730" s="1090" t="s">
        <v>2336</v>
      </c>
      <c r="F730" s="2311" t="s">
        <v>436</v>
      </c>
      <c r="G730" s="2312" t="s">
        <v>459</v>
      </c>
      <c r="H730" s="2318">
        <v>-450.9</v>
      </c>
      <c r="I730" s="2318">
        <v>-347.61</v>
      </c>
      <c r="J730" s="2318">
        <v>-223.45</v>
      </c>
      <c r="O730" s="2310" t="s">
        <v>287</v>
      </c>
      <c r="P730" s="2310" t="s">
        <v>408</v>
      </c>
      <c r="Q730" s="2310">
        <f>VLOOKUP(P730,Data!$D$2:$E$144,2,FALSE)</f>
        <v>9130000</v>
      </c>
    </row>
    <row r="731" spans="1:17" x14ac:dyDescent="0.2">
      <c r="A731" s="2322" t="s">
        <v>2835</v>
      </c>
      <c r="B731" s="2324" t="s">
        <v>1659</v>
      </c>
      <c r="C731" s="2322" t="s">
        <v>3021</v>
      </c>
      <c r="D731" s="1090">
        <v>165</v>
      </c>
      <c r="E731" s="1090" t="s">
        <v>2336</v>
      </c>
      <c r="F731" s="2311" t="s">
        <v>752</v>
      </c>
      <c r="G731" s="2312" t="s">
        <v>1659</v>
      </c>
      <c r="H731" s="2318">
        <v>0</v>
      </c>
      <c r="I731" s="2318">
        <v>-310</v>
      </c>
      <c r="J731" s="2318">
        <v>-220</v>
      </c>
      <c r="O731" s="2310" t="s">
        <v>2503</v>
      </c>
      <c r="P731" s="2310" t="s">
        <v>395</v>
      </c>
      <c r="Q731" s="2310">
        <f>VLOOKUP(P731,Data!$D$2:$E$144,2,FALSE)</f>
        <v>35110000</v>
      </c>
    </row>
    <row r="732" spans="1:17" x14ac:dyDescent="0.2">
      <c r="A732" s="2322" t="s">
        <v>2835</v>
      </c>
      <c r="B732" s="2324" t="s">
        <v>2178</v>
      </c>
      <c r="C732" s="2322" t="s">
        <v>3150</v>
      </c>
      <c r="D732" s="1090">
        <v>0</v>
      </c>
      <c r="E732" s="1090" t="s">
        <v>2331</v>
      </c>
      <c r="F732" s="2311" t="s">
        <v>1270</v>
      </c>
      <c r="G732" s="2312" t="s">
        <v>2178</v>
      </c>
      <c r="H732" s="2318">
        <v>0</v>
      </c>
      <c r="I732" s="2318">
        <v>0</v>
      </c>
      <c r="J732" s="2318">
        <v>-213</v>
      </c>
      <c r="Q732" s="2310" t="e">
        <f>VLOOKUP(P732,Data!$D$2:$E$144,2,FALSE)</f>
        <v>#N/A</v>
      </c>
    </row>
    <row r="733" spans="1:17" ht="25.5" x14ac:dyDescent="0.2">
      <c r="A733" s="2322" t="s">
        <v>2524</v>
      </c>
      <c r="B733" s="2324" t="s">
        <v>2230</v>
      </c>
      <c r="C733" s="2322" t="s">
        <v>2532</v>
      </c>
      <c r="D733" s="1090">
        <v>206</v>
      </c>
      <c r="E733" s="1090" t="s">
        <v>2336</v>
      </c>
      <c r="F733" s="2311" t="s">
        <v>1322</v>
      </c>
      <c r="G733" s="2312" t="s">
        <v>2230</v>
      </c>
      <c r="H733" s="2318">
        <v>0</v>
      </c>
      <c r="I733" s="2318">
        <v>0</v>
      </c>
      <c r="J733" s="2318">
        <v>-206</v>
      </c>
      <c r="O733" s="2310" t="s">
        <v>276</v>
      </c>
      <c r="P733" s="2310" t="s">
        <v>309</v>
      </c>
      <c r="Q733" s="2310">
        <f>VLOOKUP(P733,Data!$D$2:$E$144,2,FALSE)</f>
        <v>80500000</v>
      </c>
    </row>
    <row r="734" spans="1:17" x14ac:dyDescent="0.2">
      <c r="B734" s="2312" t="s">
        <v>2247</v>
      </c>
      <c r="D734" s="2318"/>
      <c r="E734" s="2318"/>
      <c r="F734" s="2311" t="s">
        <v>1339</v>
      </c>
      <c r="G734" s="2312" t="s">
        <v>2247</v>
      </c>
      <c r="H734" s="2318">
        <v>-204.6</v>
      </c>
      <c r="I734" s="2318">
        <v>-205.2</v>
      </c>
      <c r="J734" s="2318">
        <v>-205.2</v>
      </c>
      <c r="Q734" s="2310" t="e">
        <f>VLOOKUP(P734,Data!$D$2:$E$144,2,FALSE)</f>
        <v>#N/A</v>
      </c>
    </row>
    <row r="735" spans="1:17" x14ac:dyDescent="0.2">
      <c r="B735" s="2312" t="s">
        <v>1512</v>
      </c>
      <c r="D735" s="2318"/>
      <c r="E735" s="2318"/>
      <c r="F735" s="2311" t="s">
        <v>605</v>
      </c>
      <c r="G735" s="2312" t="s">
        <v>1512</v>
      </c>
      <c r="H735" s="2318">
        <v>-200</v>
      </c>
      <c r="I735" s="2318">
        <v>-200</v>
      </c>
      <c r="J735" s="2318">
        <v>-200</v>
      </c>
      <c r="Q735" s="2310" t="e">
        <f>VLOOKUP(P735,Data!$D$2:$E$144,2,FALSE)</f>
        <v>#N/A</v>
      </c>
    </row>
    <row r="736" spans="1:17" x14ac:dyDescent="0.2">
      <c r="A736" s="2322" t="s">
        <v>2835</v>
      </c>
      <c r="B736" s="2324" t="s">
        <v>1820</v>
      </c>
      <c r="C736" s="2322" t="s">
        <v>2848</v>
      </c>
      <c r="D736" s="658">
        <v>0</v>
      </c>
      <c r="E736" s="1090" t="s">
        <v>2331</v>
      </c>
      <c r="F736" s="2311" t="s">
        <v>913</v>
      </c>
      <c r="G736" s="2312" t="s">
        <v>1820</v>
      </c>
      <c r="H736" s="2318">
        <v>-320</v>
      </c>
      <c r="I736" s="2318">
        <v>0</v>
      </c>
      <c r="J736" s="2318">
        <v>-200</v>
      </c>
      <c r="Q736" s="2310" t="e">
        <f>VLOOKUP(P736,Data!$D$2:$E$144,2,FALSE)</f>
        <v>#N/A</v>
      </c>
    </row>
    <row r="737" spans="1:25" ht="25.5" x14ac:dyDescent="0.2">
      <c r="A737" s="2322" t="s">
        <v>2564</v>
      </c>
      <c r="B737" s="2324" t="s">
        <v>2195</v>
      </c>
      <c r="C737" s="2322" t="s">
        <v>2589</v>
      </c>
      <c r="D737" s="1090">
        <v>200</v>
      </c>
      <c r="E737" s="1090" t="s">
        <v>2337</v>
      </c>
      <c r="F737" s="2311" t="s">
        <v>1287</v>
      </c>
      <c r="G737" s="2312" t="s">
        <v>2195</v>
      </c>
      <c r="H737" s="2318">
        <v>0</v>
      </c>
      <c r="I737" s="2318">
        <v>0</v>
      </c>
      <c r="J737" s="2318">
        <v>-200</v>
      </c>
      <c r="O737" s="2310" t="s">
        <v>2588</v>
      </c>
      <c r="P737" s="2310" t="s">
        <v>357</v>
      </c>
      <c r="Q737" s="2310">
        <f>VLOOKUP(P737,Data!$D$2:$E$144,2,FALSE)</f>
        <v>79961000</v>
      </c>
    </row>
    <row r="738" spans="1:25" ht="25.5" x14ac:dyDescent="0.2">
      <c r="A738" s="2322" t="s">
        <v>2372</v>
      </c>
      <c r="B738" s="2324" t="s">
        <v>1618</v>
      </c>
      <c r="C738" s="2322" t="s">
        <v>2696</v>
      </c>
      <c r="D738" s="1090">
        <v>0</v>
      </c>
      <c r="E738" s="1090" t="s">
        <v>2331</v>
      </c>
      <c r="F738" s="2311" t="s">
        <v>711</v>
      </c>
      <c r="G738" s="2312" t="s">
        <v>1618</v>
      </c>
      <c r="H738" s="2318">
        <v>-700.08</v>
      </c>
      <c r="I738" s="2318">
        <v>-703.82</v>
      </c>
      <c r="J738" s="2318">
        <v>-192.3</v>
      </c>
      <c r="O738" s="2310" t="s">
        <v>277</v>
      </c>
      <c r="P738" s="2310" t="s">
        <v>327</v>
      </c>
      <c r="Q738" s="2310">
        <f>VLOOKUP(P738,Data!$D$2:$E$144,2,FALSE)</f>
        <v>42933000</v>
      </c>
    </row>
    <row r="739" spans="1:25" ht="25.5" x14ac:dyDescent="0.2">
      <c r="A739" s="2322" t="s">
        <v>2835</v>
      </c>
      <c r="B739" s="2324" t="s">
        <v>1853</v>
      </c>
      <c r="C739" s="2322" t="s">
        <v>2961</v>
      </c>
      <c r="D739" s="1090">
        <v>140</v>
      </c>
      <c r="E739" s="1090" t="s">
        <v>2336</v>
      </c>
      <c r="F739" s="2311" t="s">
        <v>946</v>
      </c>
      <c r="G739" s="2312" t="s">
        <v>1853</v>
      </c>
      <c r="H739" s="2318">
        <v>-38</v>
      </c>
      <c r="I739" s="2318">
        <v>-456</v>
      </c>
      <c r="J739" s="2318">
        <v>-190</v>
      </c>
      <c r="O739" s="2310" t="s">
        <v>287</v>
      </c>
      <c r="P739" s="2310" t="s">
        <v>417</v>
      </c>
      <c r="Q739" s="2310">
        <f>VLOOKUP(P739,Data!$D$2:$E$144,2,FALSE)</f>
        <v>43800000</v>
      </c>
    </row>
    <row r="740" spans="1:25" x14ac:dyDescent="0.2">
      <c r="A740" s="2322" t="s">
        <v>2835</v>
      </c>
      <c r="B740" s="2324" t="s">
        <v>2059</v>
      </c>
      <c r="C740" s="2322" t="s">
        <v>3050</v>
      </c>
      <c r="D740" s="1090">
        <v>190</v>
      </c>
      <c r="E740" s="1090" t="s">
        <v>2336</v>
      </c>
      <c r="F740" s="2311" t="s">
        <v>1151</v>
      </c>
      <c r="G740" s="2312" t="s">
        <v>2059</v>
      </c>
      <c r="H740" s="2318">
        <v>-184</v>
      </c>
      <c r="I740" s="2318">
        <v>-28</v>
      </c>
      <c r="J740" s="2318">
        <v>-190</v>
      </c>
      <c r="O740" s="2310" t="s">
        <v>2379</v>
      </c>
      <c r="P740" s="2310" t="s">
        <v>345</v>
      </c>
      <c r="Q740" s="2310">
        <f>VLOOKUP(P740,Data!$D$2:$E$144,2,FALSE)</f>
        <v>98393000</v>
      </c>
    </row>
    <row r="741" spans="1:25" ht="25.5" x14ac:dyDescent="0.2">
      <c r="A741" s="2322" t="s">
        <v>2835</v>
      </c>
      <c r="B741" s="2324" t="s">
        <v>1631</v>
      </c>
      <c r="C741" s="2322" t="s">
        <v>2843</v>
      </c>
      <c r="D741" s="658">
        <v>0</v>
      </c>
      <c r="E741" s="1090" t="s">
        <v>2336</v>
      </c>
      <c r="F741" s="2311" t="s">
        <v>724</v>
      </c>
      <c r="G741" s="2312" t="s">
        <v>1631</v>
      </c>
      <c r="H741" s="2318">
        <v>-71.23</v>
      </c>
      <c r="I741" s="2318">
        <v>-160.29</v>
      </c>
      <c r="J741" s="2318">
        <v>-189.66</v>
      </c>
      <c r="O741" s="2310" t="s">
        <v>2378</v>
      </c>
      <c r="P741" s="2310" t="s">
        <v>365</v>
      </c>
      <c r="Q741" s="2310">
        <f>VLOOKUP(P741,Data!$D$2:$E$144,2,FALSE)</f>
        <v>33140000</v>
      </c>
    </row>
    <row r="742" spans="1:25" x14ac:dyDescent="0.2">
      <c r="A742" s="2322" t="s">
        <v>2835</v>
      </c>
      <c r="B742" s="2324" t="s">
        <v>1580</v>
      </c>
      <c r="C742" s="2322" t="s">
        <v>3178</v>
      </c>
      <c r="D742" s="1090">
        <v>187</v>
      </c>
      <c r="E742" s="1090" t="s">
        <v>2336</v>
      </c>
      <c r="F742" s="2311" t="s">
        <v>673</v>
      </c>
      <c r="G742" s="2312" t="s">
        <v>1580</v>
      </c>
      <c r="H742" s="2318">
        <v>-559.26</v>
      </c>
      <c r="I742" s="2318">
        <v>0</v>
      </c>
      <c r="J742" s="2318">
        <v>-187.18</v>
      </c>
      <c r="O742" s="2310" t="s">
        <v>2503</v>
      </c>
      <c r="P742" s="2310" t="s">
        <v>395</v>
      </c>
      <c r="Q742" s="2310">
        <f>VLOOKUP(P742,Data!$D$2:$E$144,2,FALSE)</f>
        <v>35110000</v>
      </c>
    </row>
    <row r="743" spans="1:25" x14ac:dyDescent="0.2">
      <c r="B743" s="2312" t="s">
        <v>2095</v>
      </c>
      <c r="C743" s="282"/>
      <c r="D743" s="2318"/>
      <c r="E743" s="2318"/>
      <c r="F743" s="2311" t="s">
        <v>1187</v>
      </c>
      <c r="G743" s="2312" t="s">
        <v>2095</v>
      </c>
      <c r="H743" s="2318">
        <v>0</v>
      </c>
      <c r="I743" s="2318">
        <v>-24899.5</v>
      </c>
      <c r="J743" s="2318">
        <v>-186</v>
      </c>
      <c r="Q743" s="2310" t="e">
        <f>VLOOKUP(P743,Data!$D$2:$E$144,2,FALSE)</f>
        <v>#N/A</v>
      </c>
    </row>
    <row r="744" spans="1:25" x14ac:dyDescent="0.2">
      <c r="A744" s="2322" t="s">
        <v>2835</v>
      </c>
      <c r="B744" s="2324" t="s">
        <v>2211</v>
      </c>
      <c r="C744" s="2322" t="s">
        <v>2967</v>
      </c>
      <c r="D744" s="1090">
        <v>186</v>
      </c>
      <c r="E744" s="1090" t="s">
        <v>2336</v>
      </c>
      <c r="F744" s="2311" t="s">
        <v>1303</v>
      </c>
      <c r="G744" s="2312" t="s">
        <v>2211</v>
      </c>
      <c r="H744" s="2318">
        <v>0</v>
      </c>
      <c r="I744" s="2318">
        <v>0</v>
      </c>
      <c r="J744" s="2318">
        <v>-186</v>
      </c>
      <c r="O744" s="2310" t="s">
        <v>2503</v>
      </c>
      <c r="P744" s="2310" t="s">
        <v>395</v>
      </c>
      <c r="Q744" s="2310">
        <f>VLOOKUP(P744,Data!$D$2:$E$144,2,FALSE)</f>
        <v>35110000</v>
      </c>
    </row>
    <row r="745" spans="1:25" x14ac:dyDescent="0.2">
      <c r="A745" s="2315"/>
      <c r="B745" s="2314"/>
      <c r="C745" s="2315"/>
      <c r="D745" s="2319">
        <f>SUM(D746:D747)</f>
        <v>185</v>
      </c>
      <c r="E745" s="2319"/>
      <c r="F745" s="2313" t="s">
        <v>481</v>
      </c>
      <c r="G745" s="2314" t="s">
        <v>1388</v>
      </c>
      <c r="H745" s="2319">
        <v>-1694.18</v>
      </c>
      <c r="I745" s="2319">
        <v>-527.37</v>
      </c>
      <c r="J745" s="2319">
        <v>-185.02</v>
      </c>
      <c r="K745" s="2315"/>
      <c r="L745" s="2315"/>
      <c r="M745" s="2315"/>
      <c r="N745" s="2315"/>
      <c r="O745" s="2315"/>
      <c r="P745" s="2315"/>
      <c r="Q745" s="2315" t="e">
        <f>VLOOKUP(P745,Data!$D$2:$E$144,2,FALSE)</f>
        <v>#N/A</v>
      </c>
    </row>
    <row r="746" spans="1:25" ht="25.5" x14ac:dyDescent="0.2">
      <c r="A746" s="2310" t="s">
        <v>2481</v>
      </c>
      <c r="B746" s="2312" t="s">
        <v>2565</v>
      </c>
      <c r="C746" s="2310" t="s">
        <v>2482</v>
      </c>
      <c r="D746" s="2318"/>
      <c r="E746" s="2318" t="s">
        <v>2337</v>
      </c>
      <c r="F746" s="2311" t="s">
        <v>481</v>
      </c>
      <c r="G746" s="2312" t="s">
        <v>1388</v>
      </c>
      <c r="H746" s="1090"/>
      <c r="I746" s="1090"/>
      <c r="J746" s="1090"/>
      <c r="O746" s="2310" t="s">
        <v>284</v>
      </c>
      <c r="P746" s="2310" t="s">
        <v>389</v>
      </c>
      <c r="Q746" s="2310">
        <f>VLOOKUP(P746,Data!$D$2:$E$144,2,FALSE)</f>
        <v>30192700</v>
      </c>
    </row>
    <row r="747" spans="1:25" ht="25.5" x14ac:dyDescent="0.2">
      <c r="A747" s="2322" t="s">
        <v>2564</v>
      </c>
      <c r="B747" s="2324" t="s">
        <v>2566</v>
      </c>
      <c r="C747" s="2322" t="s">
        <v>2567</v>
      </c>
      <c r="D747" s="1090">
        <v>185</v>
      </c>
      <c r="E747" s="1090" t="s">
        <v>2337</v>
      </c>
      <c r="F747" s="2323" t="s">
        <v>481</v>
      </c>
      <c r="G747" s="2324" t="s">
        <v>1388</v>
      </c>
      <c r="H747" s="1090"/>
      <c r="I747" s="1090"/>
      <c r="J747" s="1090"/>
      <c r="K747" s="2322"/>
      <c r="L747" s="2322"/>
      <c r="M747" s="2322"/>
      <c r="N747" s="2322"/>
      <c r="O747" s="2322" t="s">
        <v>284</v>
      </c>
      <c r="P747" s="2322" t="s">
        <v>389</v>
      </c>
      <c r="Q747" s="2322">
        <f>VLOOKUP(P747,Data!$D$2:$E$144,2,FALSE)</f>
        <v>30192700</v>
      </c>
    </row>
    <row r="748" spans="1:25" ht="25.5" x14ac:dyDescent="0.2">
      <c r="A748" s="2322" t="s">
        <v>2832</v>
      </c>
      <c r="B748" s="2324" t="s">
        <v>2231</v>
      </c>
      <c r="C748" s="2322" t="s">
        <v>3023</v>
      </c>
      <c r="D748" s="1090">
        <v>185</v>
      </c>
      <c r="E748" s="1090" t="s">
        <v>2336</v>
      </c>
      <c r="F748" s="2311" t="s">
        <v>1323</v>
      </c>
      <c r="G748" s="2312" t="s">
        <v>2231</v>
      </c>
      <c r="H748" s="2318">
        <v>0</v>
      </c>
      <c r="I748" s="2318">
        <v>0</v>
      </c>
      <c r="J748" s="2318">
        <v>-185</v>
      </c>
      <c r="O748" s="2310" t="s">
        <v>2757</v>
      </c>
      <c r="P748" s="2310" t="s">
        <v>329</v>
      </c>
      <c r="Q748" s="2310">
        <f>VLOOKUP(P748,Data!$D$2:$E$144,2,FALSE)</f>
        <v>90910000</v>
      </c>
    </row>
    <row r="749" spans="1:25" ht="25.5" x14ac:dyDescent="0.2">
      <c r="A749" s="2322" t="s">
        <v>2832</v>
      </c>
      <c r="B749" s="2324" t="s">
        <v>1445</v>
      </c>
      <c r="C749" s="2322" t="s">
        <v>2988</v>
      </c>
      <c r="D749" s="1090">
        <v>180</v>
      </c>
      <c r="E749" s="1090" t="s">
        <v>2336</v>
      </c>
      <c r="F749" s="2311" t="s">
        <v>538</v>
      </c>
      <c r="G749" s="2312" t="s">
        <v>1445</v>
      </c>
      <c r="H749" s="2318">
        <v>-414</v>
      </c>
      <c r="I749" s="2318">
        <v>-306</v>
      </c>
      <c r="J749" s="2318">
        <v>-180</v>
      </c>
      <c r="O749" s="2310" t="s">
        <v>287</v>
      </c>
      <c r="P749" s="2310" t="s">
        <v>413</v>
      </c>
      <c r="Q749" s="2310">
        <f>VLOOKUP(P749,Data!$D$2:$E$144,2,FALSE)</f>
        <v>50110000</v>
      </c>
    </row>
    <row r="750" spans="1:25" s="2315" customFormat="1" x14ac:dyDescent="0.2">
      <c r="A750" s="2310"/>
      <c r="B750" s="2312" t="s">
        <v>2168</v>
      </c>
      <c r="C750" s="2310"/>
      <c r="D750" s="2318"/>
      <c r="E750" s="2318"/>
      <c r="F750" s="2311" t="s">
        <v>1260</v>
      </c>
      <c r="G750" s="2312" t="s">
        <v>2168</v>
      </c>
      <c r="H750" s="2318">
        <v>0</v>
      </c>
      <c r="I750" s="2318">
        <v>0</v>
      </c>
      <c r="J750" s="2318">
        <v>-180</v>
      </c>
      <c r="K750" s="2310"/>
      <c r="L750" s="2310"/>
      <c r="M750" s="2310"/>
      <c r="N750" s="2310"/>
      <c r="O750" s="2310"/>
      <c r="P750" s="2310"/>
      <c r="Q750" s="2310" t="e">
        <f>VLOOKUP(P750,Data!$D$2:$E$144,2,FALSE)</f>
        <v>#N/A</v>
      </c>
      <c r="Y750" s="2317"/>
    </row>
    <row r="751" spans="1:25" x14ac:dyDescent="0.2">
      <c r="B751" s="2312" t="s">
        <v>1681</v>
      </c>
      <c r="D751" s="2318"/>
      <c r="E751" s="2318"/>
      <c r="F751" s="2311" t="s">
        <v>774</v>
      </c>
      <c r="G751" s="2312" t="s">
        <v>1681</v>
      </c>
      <c r="H751" s="2318">
        <v>-184.95</v>
      </c>
      <c r="I751" s="2318">
        <v>-304.20999999999998</v>
      </c>
      <c r="J751" s="2318">
        <v>-172.12</v>
      </c>
      <c r="Q751" s="2310" t="e">
        <f>VLOOKUP(P751,Data!$D$2:$E$144,2,FALSE)</f>
        <v>#N/A</v>
      </c>
    </row>
    <row r="752" spans="1:25" ht="25.5" x14ac:dyDescent="0.2">
      <c r="A752" s="2322" t="s">
        <v>2835</v>
      </c>
      <c r="B752" s="2324" t="s">
        <v>1478</v>
      </c>
      <c r="C752" s="2322" t="s">
        <v>3170</v>
      </c>
      <c r="D752" s="1090">
        <v>172</v>
      </c>
      <c r="E752" s="1090" t="s">
        <v>2336</v>
      </c>
      <c r="F752" s="2311" t="s">
        <v>571</v>
      </c>
      <c r="G752" s="2312" t="s">
        <v>1478</v>
      </c>
      <c r="H752" s="2318">
        <v>-341.25</v>
      </c>
      <c r="I752" s="2318">
        <v>0</v>
      </c>
      <c r="J752" s="2318">
        <v>-172</v>
      </c>
      <c r="O752" s="2310" t="s">
        <v>284</v>
      </c>
      <c r="P752" s="2310" t="s">
        <v>388</v>
      </c>
      <c r="Q752" s="2310">
        <f>VLOOKUP(P752,Data!$D$2:$E$144,2,FALSE)</f>
        <v>22000000</v>
      </c>
    </row>
    <row r="753" spans="1:17" ht="25.5" x14ac:dyDescent="0.2">
      <c r="A753" s="2322" t="s">
        <v>2832</v>
      </c>
      <c r="B753" s="2324" t="s">
        <v>1589</v>
      </c>
      <c r="C753" s="2322" t="s">
        <v>3207</v>
      </c>
      <c r="D753" s="1090">
        <v>168</v>
      </c>
      <c r="E753" s="1090" t="s">
        <v>2336</v>
      </c>
      <c r="F753" s="2311" t="s">
        <v>682</v>
      </c>
      <c r="G753" s="2312" t="s">
        <v>1589</v>
      </c>
      <c r="H753" s="2318">
        <v>-1644.21</v>
      </c>
      <c r="I753" s="2318">
        <v>-503.25</v>
      </c>
      <c r="J753" s="2318">
        <v>-167.68</v>
      </c>
      <c r="O753" s="2310" t="s">
        <v>287</v>
      </c>
      <c r="P753" s="2310" t="s">
        <v>413</v>
      </c>
      <c r="Q753" s="2310">
        <f>VLOOKUP(P753,Data!$D$2:$E$144,2,FALSE)</f>
        <v>50110000</v>
      </c>
    </row>
    <row r="754" spans="1:17" ht="25.5" x14ac:dyDescent="0.2">
      <c r="A754" s="2322" t="s">
        <v>2835</v>
      </c>
      <c r="B754" s="2324" t="s">
        <v>1796</v>
      </c>
      <c r="C754" s="2322" t="s">
        <v>3044</v>
      </c>
      <c r="D754" s="1090">
        <v>166</v>
      </c>
      <c r="E754" s="1090" t="s">
        <v>2336</v>
      </c>
      <c r="F754" s="2311" t="s">
        <v>889</v>
      </c>
      <c r="G754" s="2312" t="s">
        <v>1796</v>
      </c>
      <c r="H754" s="2318">
        <v>-144.5</v>
      </c>
      <c r="I754" s="2318">
        <v>-150.5</v>
      </c>
      <c r="J754" s="2318">
        <v>-166.1</v>
      </c>
      <c r="O754" s="2310" t="s">
        <v>287</v>
      </c>
      <c r="P754" s="2310" t="s">
        <v>417</v>
      </c>
      <c r="Q754" s="2310">
        <f>VLOOKUP(P754,Data!$D$2:$E$144,2,FALSE)</f>
        <v>43800000</v>
      </c>
    </row>
    <row r="755" spans="1:17" x14ac:dyDescent="0.2">
      <c r="B755" s="2312" t="s">
        <v>1474</v>
      </c>
      <c r="D755" s="2318"/>
      <c r="E755" s="2318"/>
      <c r="F755" s="2311" t="s">
        <v>567</v>
      </c>
      <c r="G755" s="2312" t="s">
        <v>1474</v>
      </c>
      <c r="H755" s="2318">
        <v>-2844.62</v>
      </c>
      <c r="I755" s="2318">
        <v>-4534.55</v>
      </c>
      <c r="J755" s="2318">
        <v>-163.5</v>
      </c>
      <c r="Q755" s="2310" t="e">
        <f>VLOOKUP(P755,Data!$D$2:$E$144,2,FALSE)</f>
        <v>#N/A</v>
      </c>
    </row>
    <row r="756" spans="1:17" ht="25.5" x14ac:dyDescent="0.2">
      <c r="A756" s="2322" t="s">
        <v>2372</v>
      </c>
      <c r="B756" s="2324" t="s">
        <v>1802</v>
      </c>
      <c r="C756" s="2322" t="s">
        <v>2725</v>
      </c>
      <c r="D756" s="1090">
        <v>161.72</v>
      </c>
      <c r="E756" s="1090" t="s">
        <v>2337</v>
      </c>
      <c r="F756" s="2311" t="s">
        <v>895</v>
      </c>
      <c r="G756" s="2312" t="s">
        <v>1802</v>
      </c>
      <c r="H756" s="2318">
        <v>-1577.45</v>
      </c>
      <c r="I756" s="2318">
        <v>0</v>
      </c>
      <c r="J756" s="2318">
        <v>-161.72</v>
      </c>
      <c r="O756" s="2310" t="s">
        <v>287</v>
      </c>
      <c r="P756" s="2310" t="s">
        <v>417</v>
      </c>
      <c r="Q756" s="2310">
        <f>VLOOKUP(P756,Data!$D$2:$E$144,2,FALSE)</f>
        <v>43800000</v>
      </c>
    </row>
    <row r="757" spans="1:17" x14ac:dyDescent="0.2">
      <c r="A757" s="2315"/>
      <c r="B757" s="2314"/>
      <c r="C757" s="2315"/>
      <c r="D757" s="2319">
        <f>SUM(D758:D759)</f>
        <v>116</v>
      </c>
      <c r="E757" s="2319"/>
      <c r="F757" s="2313" t="s">
        <v>717</v>
      </c>
      <c r="G757" s="2314" t="s">
        <v>1624</v>
      </c>
      <c r="H757" s="2319">
        <v>-446.74</v>
      </c>
      <c r="I757" s="2319">
        <v>-249.28</v>
      </c>
      <c r="J757" s="2319">
        <v>-160.08000000000001</v>
      </c>
      <c r="K757" s="2315"/>
      <c r="L757" s="2315"/>
      <c r="M757" s="2315"/>
      <c r="N757" s="2315"/>
      <c r="O757" s="2315"/>
      <c r="P757" s="2315"/>
      <c r="Q757" s="2315" t="e">
        <f>VLOOKUP(P757,Data!$D$2:$E$144,2,FALSE)</f>
        <v>#N/A</v>
      </c>
    </row>
    <row r="758" spans="1:17" ht="25.5" x14ac:dyDescent="0.2">
      <c r="A758" s="2322" t="s">
        <v>2372</v>
      </c>
      <c r="B758" s="2324" t="s">
        <v>2923</v>
      </c>
      <c r="C758" s="2322" t="s">
        <v>2700</v>
      </c>
      <c r="D758" s="1090">
        <v>50</v>
      </c>
      <c r="E758" s="1090" t="s">
        <v>2331</v>
      </c>
      <c r="F758" s="2311" t="s">
        <v>717</v>
      </c>
      <c r="G758" s="2312" t="s">
        <v>1624</v>
      </c>
      <c r="H758" s="1090"/>
      <c r="I758" s="1090"/>
      <c r="J758" s="1090"/>
      <c r="O758" s="2310" t="s">
        <v>287</v>
      </c>
      <c r="P758" s="2310" t="s">
        <v>417</v>
      </c>
      <c r="Q758" s="2310">
        <f>VLOOKUP(P758,Data!$D$2:$E$144,2,FALSE)</f>
        <v>43800000</v>
      </c>
    </row>
    <row r="759" spans="1:17" x14ac:dyDescent="0.2">
      <c r="A759" s="2322" t="s">
        <v>2835</v>
      </c>
      <c r="B759" s="2324" t="s">
        <v>2924</v>
      </c>
      <c r="C759" s="280" t="s">
        <v>2922</v>
      </c>
      <c r="D759" s="1090">
        <v>66</v>
      </c>
      <c r="E759" s="1090" t="s">
        <v>2336</v>
      </c>
      <c r="F759" s="2311" t="s">
        <v>717</v>
      </c>
      <c r="G759" s="2312" t="s">
        <v>1624</v>
      </c>
      <c r="H759" s="1090"/>
      <c r="I759" s="1090"/>
      <c r="J759" s="1090"/>
      <c r="O759" s="2310" t="s">
        <v>2503</v>
      </c>
      <c r="P759" s="2310" t="s">
        <v>395</v>
      </c>
      <c r="Q759" s="2310">
        <f>VLOOKUP(P759,Data!$D$2:$E$144,2,FALSE)</f>
        <v>35110000</v>
      </c>
    </row>
    <row r="760" spans="1:17" ht="25.5" x14ac:dyDescent="0.2">
      <c r="A760" s="2322" t="s">
        <v>2835</v>
      </c>
      <c r="B760" s="2324" t="s">
        <v>1924</v>
      </c>
      <c r="C760" s="2322" t="s">
        <v>2852</v>
      </c>
      <c r="D760" s="1090">
        <v>73</v>
      </c>
      <c r="E760" s="1090" t="s">
        <v>2336</v>
      </c>
      <c r="F760" s="2311" t="s">
        <v>1017</v>
      </c>
      <c r="G760" s="2312" t="s">
        <v>1924</v>
      </c>
      <c r="H760" s="2318">
        <v>-413.79</v>
      </c>
      <c r="I760" s="2318">
        <v>-282.83</v>
      </c>
      <c r="J760" s="2318">
        <v>-160.04</v>
      </c>
      <c r="O760" s="2310" t="s">
        <v>287</v>
      </c>
      <c r="P760" s="2310" t="s">
        <v>417</v>
      </c>
      <c r="Q760" s="2310">
        <f>VLOOKUP(P760,Data!$D$2:$E$144,2,FALSE)</f>
        <v>43800000</v>
      </c>
    </row>
    <row r="761" spans="1:17" x14ac:dyDescent="0.2">
      <c r="B761" s="2312" t="s">
        <v>1465</v>
      </c>
      <c r="D761" s="2318"/>
      <c r="E761" s="2318"/>
      <c r="F761" s="2311" t="s">
        <v>558</v>
      </c>
      <c r="G761" s="2312" t="s">
        <v>1465</v>
      </c>
      <c r="H761" s="2318">
        <v>-158</v>
      </c>
      <c r="I761" s="2318">
        <v>-158</v>
      </c>
      <c r="J761" s="2318">
        <v>-158</v>
      </c>
      <c r="Q761" s="2310" t="e">
        <f>VLOOKUP(P761,Data!$D$2:$E$144,2,FALSE)</f>
        <v>#N/A</v>
      </c>
    </row>
    <row r="762" spans="1:17" ht="25.5" x14ac:dyDescent="0.2">
      <c r="A762" s="2322" t="s">
        <v>2524</v>
      </c>
      <c r="B762" s="2324" t="s">
        <v>1719</v>
      </c>
      <c r="C762" s="2322" t="s">
        <v>2533</v>
      </c>
      <c r="D762" s="1090">
        <v>155</v>
      </c>
      <c r="E762" s="1090" t="s">
        <v>2331</v>
      </c>
      <c r="F762" s="2311" t="s">
        <v>812</v>
      </c>
      <c r="G762" s="2312" t="s">
        <v>1719</v>
      </c>
      <c r="H762" s="2318">
        <v>-3911</v>
      </c>
      <c r="I762" s="2318">
        <v>0</v>
      </c>
      <c r="J762" s="2318">
        <v>-155</v>
      </c>
      <c r="O762" s="2310" t="s">
        <v>276</v>
      </c>
      <c r="P762" s="2310" t="s">
        <v>309</v>
      </c>
      <c r="Q762" s="2310">
        <f>VLOOKUP(P762,Data!$D$2:$E$144,2,FALSE)</f>
        <v>80500000</v>
      </c>
    </row>
    <row r="763" spans="1:17" ht="25.5" x14ac:dyDescent="0.2">
      <c r="A763" s="2322" t="s">
        <v>2832</v>
      </c>
      <c r="B763" s="2324" t="s">
        <v>2238</v>
      </c>
      <c r="C763" s="2322" t="s">
        <v>3054</v>
      </c>
      <c r="D763" s="1090">
        <v>153</v>
      </c>
      <c r="E763" s="1090" t="s">
        <v>2336</v>
      </c>
      <c r="F763" s="2311" t="s">
        <v>1330</v>
      </c>
      <c r="G763" s="2312" t="s">
        <v>2238</v>
      </c>
      <c r="H763" s="2318">
        <v>0</v>
      </c>
      <c r="I763" s="2318">
        <v>0</v>
      </c>
      <c r="J763" s="2318">
        <v>-152.5</v>
      </c>
      <c r="O763" s="2310" t="s">
        <v>287</v>
      </c>
      <c r="P763" s="2310" t="s">
        <v>417</v>
      </c>
      <c r="Q763" s="2310">
        <f>VLOOKUP(P763,Data!$D$2:$E$144,2,FALSE)</f>
        <v>43800000</v>
      </c>
    </row>
    <row r="764" spans="1:17" ht="25.5" x14ac:dyDescent="0.2">
      <c r="A764" s="2322" t="s">
        <v>2835</v>
      </c>
      <c r="B764" s="2324" t="s">
        <v>1915</v>
      </c>
      <c r="C764" s="2322" t="s">
        <v>3042</v>
      </c>
      <c r="D764" s="1090">
        <v>465</v>
      </c>
      <c r="E764" s="1090" t="s">
        <v>2336</v>
      </c>
      <c r="F764" s="2311" t="s">
        <v>1008</v>
      </c>
      <c r="G764" s="2312" t="s">
        <v>1915</v>
      </c>
      <c r="H764" s="2318">
        <v>-155.57</v>
      </c>
      <c r="I764" s="2318">
        <v>-218.67</v>
      </c>
      <c r="J764" s="2318">
        <v>-152.1</v>
      </c>
      <c r="O764" s="2310" t="s">
        <v>287</v>
      </c>
      <c r="P764" s="2310" t="s">
        <v>413</v>
      </c>
      <c r="Q764" s="2310">
        <f>VLOOKUP(P764,Data!$D$2:$E$144,2,FALSE)</f>
        <v>50110000</v>
      </c>
    </row>
    <row r="765" spans="1:17" x14ac:dyDescent="0.2">
      <c r="B765" s="2312" t="s">
        <v>1522</v>
      </c>
      <c r="D765" s="2318"/>
      <c r="E765" s="2318"/>
      <c r="F765" s="2311" t="s">
        <v>615</v>
      </c>
      <c r="G765" s="2312" t="s">
        <v>1522</v>
      </c>
      <c r="H765" s="2318">
        <v>-1171</v>
      </c>
      <c r="I765" s="2318">
        <v>-1166.2</v>
      </c>
      <c r="J765" s="2318">
        <v>-145</v>
      </c>
      <c r="Q765" s="2310" t="e">
        <f>VLOOKUP(P765,Data!$D$2:$E$144,2,FALSE)</f>
        <v>#N/A</v>
      </c>
    </row>
    <row r="766" spans="1:17" x14ac:dyDescent="0.2">
      <c r="B766" s="2312" t="s">
        <v>2275</v>
      </c>
      <c r="D766" s="2318"/>
      <c r="E766" s="2318"/>
      <c r="F766" s="2311" t="s">
        <v>1355</v>
      </c>
      <c r="G766" s="2312" t="s">
        <v>2275</v>
      </c>
      <c r="H766" s="2318">
        <v>-351.85</v>
      </c>
      <c r="I766" s="2318">
        <v>-1708.5</v>
      </c>
      <c r="J766" s="2318">
        <v>-142</v>
      </c>
      <c r="Q766" s="2310" t="e">
        <f>VLOOKUP(P766,Data!$D$2:$E$144,2,FALSE)</f>
        <v>#N/A</v>
      </c>
    </row>
    <row r="767" spans="1:17" ht="25.5" x14ac:dyDescent="0.2">
      <c r="A767" s="2322" t="s">
        <v>2835</v>
      </c>
      <c r="B767" s="2324" t="s">
        <v>1446</v>
      </c>
      <c r="C767" s="2322" t="s">
        <v>2997</v>
      </c>
      <c r="D767" s="1090">
        <v>140</v>
      </c>
      <c r="E767" s="1090" t="s">
        <v>2336</v>
      </c>
      <c r="F767" s="2311" t="s">
        <v>539</v>
      </c>
      <c r="G767" s="2312" t="s">
        <v>1446</v>
      </c>
      <c r="H767" s="2318">
        <v>-71</v>
      </c>
      <c r="I767" s="2318">
        <v>-72</v>
      </c>
      <c r="J767" s="2318">
        <v>-139.5</v>
      </c>
      <c r="O767" s="2310" t="s">
        <v>2379</v>
      </c>
      <c r="P767" s="2310" t="s">
        <v>343</v>
      </c>
      <c r="Q767" s="2310">
        <f>VLOOKUP(P767,Data!$D$2:$E$144,2,FALSE)</f>
        <v>18100000</v>
      </c>
    </row>
    <row r="768" spans="1:17" ht="25.5" x14ac:dyDescent="0.2">
      <c r="A768" s="2322" t="s">
        <v>2832</v>
      </c>
      <c r="B768" s="2324" t="s">
        <v>1469</v>
      </c>
      <c r="C768" s="2322" t="s">
        <v>3025</v>
      </c>
      <c r="D768" s="1090">
        <v>132</v>
      </c>
      <c r="E768" s="1090" t="s">
        <v>2336</v>
      </c>
      <c r="F768" s="2311" t="s">
        <v>562</v>
      </c>
      <c r="G768" s="2312" t="s">
        <v>1469</v>
      </c>
      <c r="H768" s="2318">
        <v>-77.599999999999994</v>
      </c>
      <c r="I768" s="2318">
        <v>-229.65</v>
      </c>
      <c r="J768" s="2318">
        <v>-131.57</v>
      </c>
      <c r="O768" s="2310" t="s">
        <v>287</v>
      </c>
      <c r="P768" s="2310" t="s">
        <v>412</v>
      </c>
      <c r="Q768" s="2310">
        <f>VLOOKUP(P768,Data!$D$2:$E$144,2,FALSE)</f>
        <v>34300000</v>
      </c>
    </row>
    <row r="769" spans="1:25" x14ac:dyDescent="0.2">
      <c r="A769" s="2322" t="s">
        <v>2835</v>
      </c>
      <c r="B769" s="2324" t="s">
        <v>2209</v>
      </c>
      <c r="C769" s="2322" t="s">
        <v>3215</v>
      </c>
      <c r="D769" s="1090">
        <v>0</v>
      </c>
      <c r="E769" s="1090" t="s">
        <v>2331</v>
      </c>
      <c r="F769" s="2311" t="s">
        <v>1301</v>
      </c>
      <c r="G769" s="2312" t="s">
        <v>2209</v>
      </c>
      <c r="H769" s="2318">
        <v>0</v>
      </c>
      <c r="I769" s="2318">
        <v>0</v>
      </c>
      <c r="J769" s="2318">
        <v>-129</v>
      </c>
      <c r="Q769" s="2310" t="e">
        <f>VLOOKUP(P769,Data!$D$2:$E$144,2,FALSE)</f>
        <v>#N/A</v>
      </c>
    </row>
    <row r="770" spans="1:25" ht="25.5" x14ac:dyDescent="0.2">
      <c r="A770" s="2322" t="s">
        <v>2832</v>
      </c>
      <c r="B770" s="2324" t="s">
        <v>1399</v>
      </c>
      <c r="C770" s="280" t="s">
        <v>2915</v>
      </c>
      <c r="D770" s="1090">
        <v>128</v>
      </c>
      <c r="E770" s="1090" t="s">
        <v>2336</v>
      </c>
      <c r="F770" s="2311" t="s">
        <v>492</v>
      </c>
      <c r="G770" s="2312" t="s">
        <v>1399</v>
      </c>
      <c r="H770" s="2318">
        <v>-626.92999999999995</v>
      </c>
      <c r="I770" s="2318">
        <v>-54.15</v>
      </c>
      <c r="J770" s="2318">
        <v>-127.95</v>
      </c>
      <c r="O770" s="2310" t="s">
        <v>287</v>
      </c>
      <c r="P770" s="2310" t="s">
        <v>417</v>
      </c>
      <c r="Q770" s="2310">
        <f>VLOOKUP(P770,Data!$D$2:$E$144,2,FALSE)</f>
        <v>43800000</v>
      </c>
    </row>
    <row r="771" spans="1:25" x14ac:dyDescent="0.2">
      <c r="A771" s="2322" t="s">
        <v>2835</v>
      </c>
      <c r="B771" s="2324" t="s">
        <v>1466</v>
      </c>
      <c r="C771" s="2322" t="s">
        <v>3020</v>
      </c>
      <c r="D771" s="1090">
        <v>128</v>
      </c>
      <c r="E771" s="1090" t="s">
        <v>2336</v>
      </c>
      <c r="F771" s="2311" t="s">
        <v>559</v>
      </c>
      <c r="G771" s="2312" t="s">
        <v>1466</v>
      </c>
      <c r="H771" s="2318">
        <v>-563.20000000000005</v>
      </c>
      <c r="I771" s="2318">
        <v>-1078.23</v>
      </c>
      <c r="J771" s="2318">
        <v>-127.5</v>
      </c>
      <c r="O771" s="2310" t="s">
        <v>2379</v>
      </c>
      <c r="P771" s="2310" t="s">
        <v>345</v>
      </c>
      <c r="Q771" s="2310">
        <f>VLOOKUP(P771,Data!$D$2:$E$144,2,FALSE)</f>
        <v>98393000</v>
      </c>
    </row>
    <row r="772" spans="1:25" x14ac:dyDescent="0.2">
      <c r="A772" s="2315"/>
      <c r="B772" s="2314"/>
      <c r="C772" s="2315"/>
      <c r="D772" s="2319">
        <f>SUM(D773:D775)</f>
        <v>126.1</v>
      </c>
      <c r="E772" s="2319"/>
      <c r="F772" s="2313" t="s">
        <v>910</v>
      </c>
      <c r="G772" s="2314" t="s">
        <v>1817</v>
      </c>
      <c r="H772" s="2319">
        <v>-1671.31</v>
      </c>
      <c r="I772" s="2319">
        <v>-227.85</v>
      </c>
      <c r="J772" s="2319">
        <v>-126.1</v>
      </c>
      <c r="K772" s="2315"/>
      <c r="L772" s="2315"/>
      <c r="M772" s="2315"/>
      <c r="N772" s="2315"/>
      <c r="O772" s="2315"/>
      <c r="P772" s="2315"/>
      <c r="Q772" s="2315" t="e">
        <f>VLOOKUP(P772,Data!$D$2:$E$144,2,FALSE)</f>
        <v>#N/A</v>
      </c>
    </row>
    <row r="773" spans="1:25" ht="25.5" x14ac:dyDescent="0.2">
      <c r="A773" s="2322" t="s">
        <v>2524</v>
      </c>
      <c r="B773" s="2324" t="s">
        <v>2582</v>
      </c>
      <c r="C773" s="2322" t="s">
        <v>2545</v>
      </c>
      <c r="D773" s="1090">
        <v>0</v>
      </c>
      <c r="E773" s="1090" t="s">
        <v>2337</v>
      </c>
      <c r="F773" s="2311" t="s">
        <v>910</v>
      </c>
      <c r="G773" s="2312" t="s">
        <v>1817</v>
      </c>
      <c r="H773" s="1090"/>
      <c r="I773" s="1090"/>
      <c r="J773" s="1090"/>
      <c r="O773" s="2310" t="s">
        <v>284</v>
      </c>
      <c r="P773" s="2310" t="s">
        <v>388</v>
      </c>
      <c r="Q773" s="2310">
        <f>VLOOKUP(P773,Data!$D$2:$E$144,2,FALSE)</f>
        <v>22000000</v>
      </c>
    </row>
    <row r="774" spans="1:25" ht="25.5" x14ac:dyDescent="0.2">
      <c r="A774" s="2322" t="s">
        <v>2564</v>
      </c>
      <c r="B774" s="2324" t="s">
        <v>2583</v>
      </c>
      <c r="C774" s="2322" t="s">
        <v>2576</v>
      </c>
      <c r="D774" s="1090">
        <v>0</v>
      </c>
      <c r="E774" s="1090" t="s">
        <v>2337</v>
      </c>
      <c r="F774" s="2311" t="s">
        <v>910</v>
      </c>
      <c r="G774" s="2312" t="s">
        <v>1817</v>
      </c>
      <c r="H774" s="1090"/>
      <c r="I774" s="1090"/>
      <c r="J774" s="1090"/>
      <c r="O774" s="2310" t="s">
        <v>284</v>
      </c>
      <c r="P774" s="2310" t="s">
        <v>388</v>
      </c>
      <c r="Q774" s="2310">
        <f>VLOOKUP(P774,Data!$D$2:$E$144,2,FALSE)</f>
        <v>22000000</v>
      </c>
    </row>
    <row r="775" spans="1:25" ht="25.5" x14ac:dyDescent="0.2">
      <c r="A775" s="2322" t="s">
        <v>2372</v>
      </c>
      <c r="B775" s="2324" t="s">
        <v>2728</v>
      </c>
      <c r="C775" s="2322" t="s">
        <v>2727</v>
      </c>
      <c r="D775" s="1090">
        <v>126.1</v>
      </c>
      <c r="E775" s="1090" t="s">
        <v>2331</v>
      </c>
      <c r="F775" s="2311" t="s">
        <v>910</v>
      </c>
      <c r="G775" s="2312" t="s">
        <v>1817</v>
      </c>
      <c r="H775" s="1090"/>
      <c r="I775" s="1090"/>
      <c r="J775" s="1090"/>
      <c r="O775" s="2310" t="s">
        <v>284</v>
      </c>
      <c r="P775" s="2310" t="s">
        <v>388</v>
      </c>
      <c r="Q775" s="2310">
        <f>VLOOKUP(P775,Data!$D$2:$E$144,2,FALSE)</f>
        <v>22000000</v>
      </c>
    </row>
    <row r="776" spans="1:25" ht="25.5" x14ac:dyDescent="0.2">
      <c r="A776" s="2322" t="s">
        <v>2832</v>
      </c>
      <c r="B776" s="2324" t="s">
        <v>1423</v>
      </c>
      <c r="C776" s="2322" t="s">
        <v>2952</v>
      </c>
      <c r="D776" s="1090">
        <v>125</v>
      </c>
      <c r="E776" s="1090" t="s">
        <v>2336</v>
      </c>
      <c r="F776" s="2311" t="s">
        <v>516</v>
      </c>
      <c r="G776" s="2312" t="s">
        <v>1423</v>
      </c>
      <c r="H776" s="2318">
        <v>-125</v>
      </c>
      <c r="I776" s="2318">
        <v>-125</v>
      </c>
      <c r="J776" s="2318">
        <v>-125</v>
      </c>
      <c r="O776" s="2310" t="s">
        <v>287</v>
      </c>
      <c r="P776" s="2310" t="s">
        <v>416</v>
      </c>
      <c r="Q776" s="2310">
        <f>VLOOKUP(P776,Data!$D$2:$E$144,2,FALSE)</f>
        <v>50117000</v>
      </c>
    </row>
    <row r="777" spans="1:25" s="2315" customFormat="1" x14ac:dyDescent="0.2">
      <c r="A777" s="2322" t="s">
        <v>2372</v>
      </c>
      <c r="B777" s="2324" t="s">
        <v>2109</v>
      </c>
      <c r="C777" s="2322" t="s">
        <v>2771</v>
      </c>
      <c r="D777" s="1090">
        <v>125</v>
      </c>
      <c r="E777" s="1090" t="s">
        <v>2336</v>
      </c>
      <c r="F777" s="2311" t="s">
        <v>1201</v>
      </c>
      <c r="G777" s="2312" t="s">
        <v>2109</v>
      </c>
      <c r="H777" s="2318">
        <v>0</v>
      </c>
      <c r="I777" s="2318">
        <v>-250</v>
      </c>
      <c r="J777" s="2318">
        <v>-125</v>
      </c>
      <c r="K777" s="2310"/>
      <c r="L777" s="2310"/>
      <c r="M777" s="2310"/>
      <c r="N777" s="2310"/>
      <c r="O777" s="2310" t="s">
        <v>274</v>
      </c>
      <c r="P777" s="2310" t="s">
        <v>267</v>
      </c>
      <c r="Q777" s="2310">
        <f>VLOOKUP(P777,Data!$D$2:$E$144,2,FALSE)</f>
        <v>15700000</v>
      </c>
      <c r="Y777" s="2317"/>
    </row>
    <row r="778" spans="1:25" ht="25.5" x14ac:dyDescent="0.2">
      <c r="A778" s="2322" t="s">
        <v>2832</v>
      </c>
      <c r="B778" s="2324" t="s">
        <v>1411</v>
      </c>
      <c r="C778" s="2322" t="s">
        <v>2931</v>
      </c>
      <c r="D778" s="1090">
        <v>123</v>
      </c>
      <c r="E778" s="1090" t="s">
        <v>2336</v>
      </c>
      <c r="F778" s="2311" t="s">
        <v>504</v>
      </c>
      <c r="G778" s="2312" t="s">
        <v>1411</v>
      </c>
      <c r="H778" s="2318">
        <v>0</v>
      </c>
      <c r="I778" s="2318">
        <v>-123.4</v>
      </c>
      <c r="J778" s="2318">
        <v>-123.4</v>
      </c>
      <c r="O778" s="2310" t="s">
        <v>287</v>
      </c>
      <c r="P778" s="2310" t="s">
        <v>416</v>
      </c>
      <c r="Q778" s="2310">
        <f>VLOOKUP(P778,Data!$D$2:$E$144,2,FALSE)</f>
        <v>50117000</v>
      </c>
    </row>
    <row r="779" spans="1:25" ht="25.5" x14ac:dyDescent="0.2">
      <c r="A779" s="2322" t="s">
        <v>2372</v>
      </c>
      <c r="B779" s="2324" t="s">
        <v>1993</v>
      </c>
      <c r="C779" s="2322" t="s">
        <v>2748</v>
      </c>
      <c r="D779" s="1090">
        <v>120.72</v>
      </c>
      <c r="E779" s="1090" t="s">
        <v>2336</v>
      </c>
      <c r="F779" s="2311" t="s">
        <v>1086</v>
      </c>
      <c r="G779" s="2312" t="s">
        <v>1993</v>
      </c>
      <c r="H779" s="2318">
        <v>-75.36</v>
      </c>
      <c r="I779" s="2318">
        <v>-236.14</v>
      </c>
      <c r="J779" s="2318">
        <v>-120.72</v>
      </c>
      <c r="O779" s="2310" t="s">
        <v>287</v>
      </c>
      <c r="P779" s="2310" t="s">
        <v>417</v>
      </c>
      <c r="Q779" s="2310">
        <f>VLOOKUP(P779,Data!$D$2:$E$144,2,FALSE)</f>
        <v>43800000</v>
      </c>
    </row>
    <row r="780" spans="1:25" x14ac:dyDescent="0.2">
      <c r="B780" s="2312" t="s">
        <v>2191</v>
      </c>
      <c r="C780" s="282"/>
      <c r="D780" s="2318"/>
      <c r="E780" s="2318"/>
      <c r="F780" s="2311" t="s">
        <v>1283</v>
      </c>
      <c r="G780" s="2312" t="s">
        <v>2191</v>
      </c>
      <c r="H780" s="2318">
        <v>0</v>
      </c>
      <c r="I780" s="2318">
        <v>0</v>
      </c>
      <c r="J780" s="2318">
        <v>-120</v>
      </c>
      <c r="Q780" s="2310" t="e">
        <f>VLOOKUP(P780,Data!$D$2:$E$144,2,FALSE)</f>
        <v>#N/A</v>
      </c>
    </row>
    <row r="781" spans="1:25" x14ac:dyDescent="0.2">
      <c r="A781" s="2322" t="s">
        <v>2372</v>
      </c>
      <c r="B781" s="2324" t="s">
        <v>2225</v>
      </c>
      <c r="C781" s="2322" t="s">
        <v>2786</v>
      </c>
      <c r="D781" s="1090">
        <v>120</v>
      </c>
      <c r="E781" s="1090" t="s">
        <v>2337</v>
      </c>
      <c r="F781" s="2311" t="s">
        <v>1317</v>
      </c>
      <c r="G781" s="2312" t="s">
        <v>2225</v>
      </c>
      <c r="H781" s="2318">
        <v>0</v>
      </c>
      <c r="I781" s="2318">
        <v>0</v>
      </c>
      <c r="J781" s="2318">
        <v>-120</v>
      </c>
      <c r="O781" s="2310" t="s">
        <v>286</v>
      </c>
      <c r="P781" s="2310" t="s">
        <v>404</v>
      </c>
      <c r="Q781" s="2310">
        <f>VLOOKUP(P781,Data!$D$2:$E$144,2,FALSE)</f>
        <v>35120000</v>
      </c>
    </row>
    <row r="782" spans="1:25" ht="15" x14ac:dyDescent="0.25">
      <c r="A782" s="2322" t="s">
        <v>2832</v>
      </c>
      <c r="B782" s="2324" t="s">
        <v>2163</v>
      </c>
      <c r="C782" s="281"/>
      <c r="D782" s="1090">
        <v>0</v>
      </c>
      <c r="E782" s="1090" t="s">
        <v>2331</v>
      </c>
      <c r="F782" s="2311" t="s">
        <v>1255</v>
      </c>
      <c r="G782" s="2312" t="s">
        <v>2163</v>
      </c>
      <c r="H782" s="2318">
        <v>0</v>
      </c>
      <c r="I782" s="2318">
        <v>-356.8</v>
      </c>
      <c r="J782" s="2318">
        <v>-119</v>
      </c>
      <c r="Q782" s="2310" t="e">
        <f>VLOOKUP(P782,Data!$D$2:$E$144,2,FALSE)</f>
        <v>#N/A</v>
      </c>
    </row>
    <row r="783" spans="1:25" x14ac:dyDescent="0.2">
      <c r="B783" s="2312" t="s">
        <v>1424</v>
      </c>
      <c r="D783" s="2318"/>
      <c r="E783" s="2318"/>
      <c r="F783" s="2311" t="s">
        <v>517</v>
      </c>
      <c r="G783" s="2312" t="s">
        <v>1424</v>
      </c>
      <c r="H783" s="2318">
        <v>-112</v>
      </c>
      <c r="I783" s="2318">
        <v>0</v>
      </c>
      <c r="J783" s="2318">
        <v>-118</v>
      </c>
      <c r="Q783" s="2310" t="e">
        <f>VLOOKUP(P783,Data!$D$2:$E$144,2,FALSE)</f>
        <v>#N/A</v>
      </c>
    </row>
    <row r="784" spans="1:25" x14ac:dyDescent="0.2">
      <c r="A784" s="2322" t="s">
        <v>2835</v>
      </c>
      <c r="B784" s="2324" t="s">
        <v>1608</v>
      </c>
      <c r="C784" s="2322" t="s">
        <v>2842</v>
      </c>
      <c r="D784" s="658">
        <v>0</v>
      </c>
      <c r="E784" s="1090" t="s">
        <v>2337</v>
      </c>
      <c r="F784" s="2311" t="s">
        <v>701</v>
      </c>
      <c r="G784" s="2312" t="s">
        <v>1608</v>
      </c>
      <c r="H784" s="2318">
        <v>-1022.93</v>
      </c>
      <c r="I784" s="2318">
        <v>0</v>
      </c>
      <c r="J784" s="2318">
        <v>-114.5</v>
      </c>
      <c r="O784" s="2310" t="s">
        <v>280</v>
      </c>
      <c r="P784" s="2310" t="s">
        <v>352</v>
      </c>
      <c r="Q784" s="2310">
        <f>VLOOKUP(P784,Data!$D$2:$E$144,2,FALSE)</f>
        <v>39130000</v>
      </c>
    </row>
    <row r="785" spans="1:25" x14ac:dyDescent="0.2">
      <c r="B785" s="2312" t="s">
        <v>1556</v>
      </c>
      <c r="D785" s="2318"/>
      <c r="E785" s="2318"/>
      <c r="F785" s="2311" t="s">
        <v>649</v>
      </c>
      <c r="G785" s="2312" t="s">
        <v>1556</v>
      </c>
      <c r="H785" s="2318">
        <v>0</v>
      </c>
      <c r="I785" s="2318">
        <v>-177.5</v>
      </c>
      <c r="J785" s="2318">
        <v>-110</v>
      </c>
      <c r="Q785" s="2310" t="e">
        <f>VLOOKUP(P785,Data!$D$2:$E$144,2,FALSE)</f>
        <v>#N/A</v>
      </c>
    </row>
    <row r="786" spans="1:25" ht="25.5" x14ac:dyDescent="0.2">
      <c r="A786" s="2322" t="s">
        <v>2832</v>
      </c>
      <c r="B786" s="2324" t="s">
        <v>1843</v>
      </c>
      <c r="C786" s="2322" t="s">
        <v>3135</v>
      </c>
      <c r="D786" s="1090">
        <v>109</v>
      </c>
      <c r="E786" s="1090" t="s">
        <v>2336</v>
      </c>
      <c r="F786" s="2311" t="s">
        <v>936</v>
      </c>
      <c r="G786" s="2312" t="s">
        <v>1843</v>
      </c>
      <c r="H786" s="2318">
        <v>-40.229999999999997</v>
      </c>
      <c r="I786" s="2318">
        <v>-41.9</v>
      </c>
      <c r="J786" s="2318">
        <v>-108.83</v>
      </c>
      <c r="O786" s="2310" t="s">
        <v>287</v>
      </c>
      <c r="P786" s="2310" t="s">
        <v>412</v>
      </c>
      <c r="Q786" s="2310">
        <f>VLOOKUP(P786,Data!$D$2:$E$144,2,FALSE)</f>
        <v>34300000</v>
      </c>
    </row>
    <row r="787" spans="1:25" x14ac:dyDescent="0.2">
      <c r="A787" s="2322" t="s">
        <v>2835</v>
      </c>
      <c r="B787" s="2324" t="s">
        <v>2148</v>
      </c>
      <c r="C787" s="2322" t="s">
        <v>3221</v>
      </c>
      <c r="D787" s="1090"/>
      <c r="E787" s="1090" t="s">
        <v>2336</v>
      </c>
      <c r="F787" s="2311" t="s">
        <v>1240</v>
      </c>
      <c r="G787" s="2312" t="s">
        <v>2148</v>
      </c>
      <c r="H787" s="2318">
        <v>0</v>
      </c>
      <c r="I787" s="2318">
        <v>-272.83999999999997</v>
      </c>
      <c r="J787" s="2318">
        <v>-106.75</v>
      </c>
      <c r="O787" s="2310" t="s">
        <v>2379</v>
      </c>
      <c r="P787" s="2310" t="s">
        <v>342</v>
      </c>
      <c r="Q787" s="2310">
        <f>VLOOKUP(P787,Data!$D$2:$E$144,2,FALSE)</f>
        <v>35810000</v>
      </c>
    </row>
    <row r="788" spans="1:25" x14ac:dyDescent="0.2">
      <c r="A788" s="2322" t="s">
        <v>2835</v>
      </c>
      <c r="B788" s="2324" t="s">
        <v>1970</v>
      </c>
      <c r="C788" s="2322" t="s">
        <v>2558</v>
      </c>
      <c r="D788" s="1090">
        <v>0</v>
      </c>
      <c r="E788" s="1090" t="s">
        <v>2331</v>
      </c>
      <c r="F788" s="2311" t="s">
        <v>1063</v>
      </c>
      <c r="G788" s="2312" t="s">
        <v>1970</v>
      </c>
      <c r="H788" s="2318">
        <v>-766.58</v>
      </c>
      <c r="I788" s="2318">
        <v>-751.45</v>
      </c>
      <c r="J788" s="2318">
        <v>-104.88</v>
      </c>
      <c r="Q788" s="2310" t="e">
        <f>VLOOKUP(P788,Data!$D$2:$E$144,2,FALSE)</f>
        <v>#N/A</v>
      </c>
    </row>
    <row r="789" spans="1:25" x14ac:dyDescent="0.2">
      <c r="A789" s="2322" t="s">
        <v>2832</v>
      </c>
      <c r="B789" s="2324" t="s">
        <v>1437</v>
      </c>
      <c r="C789" s="2322" t="s">
        <v>2977</v>
      </c>
      <c r="D789" s="1090">
        <v>0</v>
      </c>
      <c r="E789" s="1090" t="s">
        <v>2331</v>
      </c>
      <c r="F789" s="2311" t="s">
        <v>530</v>
      </c>
      <c r="G789" s="2312" t="s">
        <v>1437</v>
      </c>
      <c r="H789" s="2318">
        <v>-171.6</v>
      </c>
      <c r="I789" s="2318">
        <v>-212.6</v>
      </c>
      <c r="J789" s="2318">
        <v>-104.3</v>
      </c>
      <c r="Q789" s="2310" t="e">
        <f>VLOOKUP(P789,Data!$D$2:$E$144,2,FALSE)</f>
        <v>#N/A</v>
      </c>
    </row>
    <row r="790" spans="1:25" ht="15" x14ac:dyDescent="0.25">
      <c r="A790" s="2322" t="s">
        <v>2832</v>
      </c>
      <c r="B790" s="2324" t="s">
        <v>1992</v>
      </c>
      <c r="C790" s="281"/>
      <c r="D790" s="1090">
        <v>0</v>
      </c>
      <c r="E790" s="1090" t="s">
        <v>2331</v>
      </c>
      <c r="F790" s="2311" t="s">
        <v>1085</v>
      </c>
      <c r="G790" s="2312" t="s">
        <v>1992</v>
      </c>
      <c r="H790" s="2318">
        <v>-1130.28</v>
      </c>
      <c r="I790" s="2318">
        <v>-696.52</v>
      </c>
      <c r="J790" s="2318">
        <v>-100.74</v>
      </c>
      <c r="Q790" s="2310" t="e">
        <f>VLOOKUP(P790,Data!$D$2:$E$144,2,FALSE)</f>
        <v>#N/A</v>
      </c>
    </row>
    <row r="791" spans="1:25" s="2315" customFormat="1" ht="25.5" x14ac:dyDescent="0.2">
      <c r="A791" s="2322" t="s">
        <v>2832</v>
      </c>
      <c r="B791" s="2324" t="s">
        <v>1980</v>
      </c>
      <c r="C791" s="2322" t="s">
        <v>3049</v>
      </c>
      <c r="D791" s="1090">
        <v>98</v>
      </c>
      <c r="E791" s="1090" t="s">
        <v>2336</v>
      </c>
      <c r="F791" s="2311" t="s">
        <v>1073</v>
      </c>
      <c r="G791" s="2312" t="s">
        <v>1980</v>
      </c>
      <c r="H791" s="2318">
        <v>-380.72</v>
      </c>
      <c r="I791" s="2318">
        <v>-333.42</v>
      </c>
      <c r="J791" s="2318">
        <v>-98.46</v>
      </c>
      <c r="K791" s="2310"/>
      <c r="L791" s="2310"/>
      <c r="M791" s="2310"/>
      <c r="N791" s="2310"/>
      <c r="O791" s="2310" t="s">
        <v>287</v>
      </c>
      <c r="P791" s="2310" t="s">
        <v>412</v>
      </c>
      <c r="Q791" s="2310">
        <f>VLOOKUP(P791,Data!$D$2:$E$144,2,FALSE)</f>
        <v>34300000</v>
      </c>
      <c r="Y791" s="2317"/>
    </row>
    <row r="792" spans="1:25" ht="15" x14ac:dyDescent="0.25">
      <c r="A792" s="2322" t="s">
        <v>2832</v>
      </c>
      <c r="B792" s="2324" t="s">
        <v>1777</v>
      </c>
      <c r="C792" s="281"/>
      <c r="D792" s="1090">
        <v>0</v>
      </c>
      <c r="E792" s="1090" t="s">
        <v>2331</v>
      </c>
      <c r="F792" s="2311" t="s">
        <v>870</v>
      </c>
      <c r="G792" s="2312" t="s">
        <v>1777</v>
      </c>
      <c r="H792" s="2318">
        <v>-75.040000000000006</v>
      </c>
      <c r="I792" s="2318">
        <v>-15.01</v>
      </c>
      <c r="J792" s="2318">
        <v>-90.06</v>
      </c>
      <c r="Q792" s="2310" t="e">
        <f>VLOOKUP(P792,Data!$D$2:$E$144,2,FALSE)</f>
        <v>#N/A</v>
      </c>
    </row>
    <row r="793" spans="1:25" ht="25.5" x14ac:dyDescent="0.2">
      <c r="A793" s="2322" t="s">
        <v>2835</v>
      </c>
      <c r="B793" s="2324" t="s">
        <v>2017</v>
      </c>
      <c r="C793" s="2322" t="s">
        <v>3076</v>
      </c>
      <c r="D793" s="1090">
        <v>106</v>
      </c>
      <c r="E793" s="1090" t="s">
        <v>2336</v>
      </c>
      <c r="F793" s="2311" t="s">
        <v>1110</v>
      </c>
      <c r="G793" s="2312" t="s">
        <v>2017</v>
      </c>
      <c r="H793" s="2318">
        <v>-401.53</v>
      </c>
      <c r="I793" s="2318">
        <v>-302.44</v>
      </c>
      <c r="J793" s="2318">
        <v>-86.45</v>
      </c>
      <c r="O793" s="2310" t="s">
        <v>287</v>
      </c>
      <c r="P793" s="2310" t="s">
        <v>415</v>
      </c>
      <c r="Q793" s="2310">
        <f>VLOOKUP(P793,Data!$D$2:$E$144,2,FALSE)</f>
        <v>34500000</v>
      </c>
    </row>
    <row r="794" spans="1:25" x14ac:dyDescent="0.2">
      <c r="A794" s="2322" t="s">
        <v>2832</v>
      </c>
      <c r="B794" s="2324" t="s">
        <v>1683</v>
      </c>
      <c r="C794" s="2322" t="s">
        <v>3114</v>
      </c>
      <c r="D794" s="1090">
        <v>86</v>
      </c>
      <c r="E794" s="1090" t="s">
        <v>2336</v>
      </c>
      <c r="F794" s="2311" t="s">
        <v>776</v>
      </c>
      <c r="G794" s="2312" t="s">
        <v>1683</v>
      </c>
      <c r="H794" s="2318">
        <v>0</v>
      </c>
      <c r="I794" s="2318">
        <v>-258.62</v>
      </c>
      <c r="J794" s="2318">
        <v>-86.3</v>
      </c>
      <c r="O794" s="2310" t="s">
        <v>2503</v>
      </c>
      <c r="P794" s="2310" t="s">
        <v>395</v>
      </c>
      <c r="Q794" s="2310">
        <f>VLOOKUP(P794,Data!$D$2:$E$144,2,FALSE)</f>
        <v>35110000</v>
      </c>
    </row>
    <row r="795" spans="1:25" x14ac:dyDescent="0.2">
      <c r="B795" s="2312" t="s">
        <v>1553</v>
      </c>
      <c r="D795" s="2318"/>
      <c r="E795" s="2318"/>
      <c r="F795" s="2311" t="s">
        <v>646</v>
      </c>
      <c r="G795" s="2312" t="s">
        <v>1553</v>
      </c>
      <c r="H795" s="2318">
        <v>0</v>
      </c>
      <c r="I795" s="2318">
        <v>-8.8000000000000007</v>
      </c>
      <c r="J795" s="2318">
        <v>-84.3</v>
      </c>
      <c r="Q795" s="2310" t="e">
        <f>VLOOKUP(P795,Data!$D$2:$E$144,2,FALSE)</f>
        <v>#N/A</v>
      </c>
    </row>
    <row r="796" spans="1:25" x14ac:dyDescent="0.2">
      <c r="A796" s="2322" t="s">
        <v>2835</v>
      </c>
      <c r="B796" s="2324" t="s">
        <v>2038</v>
      </c>
      <c r="C796" s="2322" t="s">
        <v>3197</v>
      </c>
      <c r="D796" s="1090">
        <v>84</v>
      </c>
      <c r="E796" s="1090" t="s">
        <v>2336</v>
      </c>
      <c r="F796" s="2311" t="s">
        <v>1131</v>
      </c>
      <c r="G796" s="2312" t="s">
        <v>2038</v>
      </c>
      <c r="H796" s="2318">
        <v>-51.3</v>
      </c>
      <c r="I796" s="2318">
        <v>-51.3</v>
      </c>
      <c r="J796" s="2318">
        <v>-84</v>
      </c>
      <c r="O796" s="2310" t="s">
        <v>2503</v>
      </c>
      <c r="P796" s="2310" t="s">
        <v>395</v>
      </c>
      <c r="Q796" s="2310">
        <f>VLOOKUP(P796,Data!$D$2:$E$144,2,FALSE)</f>
        <v>35110000</v>
      </c>
    </row>
    <row r="797" spans="1:25" ht="25.5" x14ac:dyDescent="0.2">
      <c r="A797" s="2322" t="s">
        <v>2524</v>
      </c>
      <c r="B797" s="2324" t="s">
        <v>1415</v>
      </c>
      <c r="C797" s="2322" t="s">
        <v>2540</v>
      </c>
      <c r="D797" s="1090">
        <v>80</v>
      </c>
      <c r="E797" s="1090" t="s">
        <v>2336</v>
      </c>
      <c r="F797" s="2311" t="s">
        <v>508</v>
      </c>
      <c r="G797" s="2312" t="s">
        <v>1415</v>
      </c>
      <c r="H797" s="2318">
        <v>-180</v>
      </c>
      <c r="I797" s="2318">
        <v>-700</v>
      </c>
      <c r="J797" s="2318">
        <v>-80</v>
      </c>
      <c r="O797" s="2310" t="s">
        <v>276</v>
      </c>
      <c r="P797" s="2310" t="s">
        <v>312</v>
      </c>
      <c r="Q797" s="2310">
        <f>VLOOKUP(P797,Data!$D$2:$E$144,2,FALSE)</f>
        <v>79540000</v>
      </c>
    </row>
    <row r="798" spans="1:25" ht="25.5" x14ac:dyDescent="0.2">
      <c r="A798" s="2322" t="s">
        <v>2524</v>
      </c>
      <c r="B798" s="2324" t="s">
        <v>2075</v>
      </c>
      <c r="C798" s="2322" t="s">
        <v>2531</v>
      </c>
      <c r="D798" s="1090">
        <v>80</v>
      </c>
      <c r="E798" s="1090" t="s">
        <v>2336</v>
      </c>
      <c r="F798" s="2311" t="s">
        <v>1167</v>
      </c>
      <c r="G798" s="2312" t="s">
        <v>2075</v>
      </c>
      <c r="H798" s="2318">
        <v>-70</v>
      </c>
      <c r="I798" s="2318">
        <v>-70</v>
      </c>
      <c r="J798" s="2318">
        <v>-80</v>
      </c>
      <c r="O798" s="2310" t="s">
        <v>427</v>
      </c>
      <c r="P798" s="2310" t="s">
        <v>381</v>
      </c>
      <c r="Q798" s="2310">
        <f>VLOOKUP(P798,Data!$D$2:$E$144,2,FALSE)</f>
        <v>48900000</v>
      </c>
    </row>
    <row r="799" spans="1:25" x14ac:dyDescent="0.2">
      <c r="A799" s="2322" t="s">
        <v>2835</v>
      </c>
      <c r="B799" s="2324" t="s">
        <v>1713</v>
      </c>
      <c r="C799" s="2322" t="s">
        <v>258</v>
      </c>
      <c r="D799" s="1090">
        <v>0</v>
      </c>
      <c r="E799" s="1090" t="s">
        <v>2336</v>
      </c>
      <c r="F799" s="2311" t="s">
        <v>806</v>
      </c>
      <c r="G799" s="2312" t="s">
        <v>1713</v>
      </c>
      <c r="H799" s="2318">
        <v>-3541.45</v>
      </c>
      <c r="I799" s="2318">
        <v>0</v>
      </c>
      <c r="J799" s="2318">
        <v>-79</v>
      </c>
      <c r="O799" s="2310" t="s">
        <v>289</v>
      </c>
      <c r="P799" s="2310" t="s">
        <v>425</v>
      </c>
      <c r="Q799" s="2310">
        <f>VLOOKUP(P799,Data!$D$2:$E$144,2,FALSE)</f>
        <v>39151100</v>
      </c>
    </row>
    <row r="800" spans="1:25" ht="15" x14ac:dyDescent="0.25">
      <c r="A800" s="2315"/>
      <c r="B800" s="2314"/>
      <c r="C800" s="466"/>
      <c r="D800" s="2319">
        <f>SUM(D801:D802)</f>
        <v>0</v>
      </c>
      <c r="E800" s="2319"/>
      <c r="F800" s="2313" t="s">
        <v>884</v>
      </c>
      <c r="G800" s="2314" t="s">
        <v>1791</v>
      </c>
      <c r="H800" s="2319">
        <v>-755</v>
      </c>
      <c r="I800" s="2319">
        <v>-360</v>
      </c>
      <c r="J800" s="2319">
        <v>-78</v>
      </c>
      <c r="K800" s="2315"/>
      <c r="L800" s="2315"/>
      <c r="M800" s="2315"/>
      <c r="N800" s="2315"/>
      <c r="O800" s="2315"/>
      <c r="P800" s="2315"/>
      <c r="Q800" s="2315" t="e">
        <f>VLOOKUP(P800,Data!$D$2:$E$144,2,FALSE)</f>
        <v>#N/A</v>
      </c>
    </row>
    <row r="801" spans="1:25" ht="25.5" x14ac:dyDescent="0.2">
      <c r="A801" s="2322" t="s">
        <v>2524</v>
      </c>
      <c r="B801" s="2324" t="s">
        <v>2580</v>
      </c>
      <c r="D801" s="1090">
        <v>0</v>
      </c>
      <c r="E801" s="1090" t="s">
        <v>2331</v>
      </c>
      <c r="F801" s="2311" t="s">
        <v>884</v>
      </c>
      <c r="G801" s="2312" t="s">
        <v>1791</v>
      </c>
      <c r="H801" s="1090"/>
      <c r="I801" s="1090"/>
      <c r="J801" s="1090"/>
      <c r="Q801" s="2310" t="e">
        <f>VLOOKUP(P801,Data!$D$2:$E$144,2,FALSE)</f>
        <v>#N/A</v>
      </c>
    </row>
    <row r="802" spans="1:25" ht="25.5" x14ac:dyDescent="0.2">
      <c r="A802" s="2322" t="s">
        <v>2564</v>
      </c>
      <c r="B802" s="2324" t="s">
        <v>2581</v>
      </c>
      <c r="C802" s="2322" t="s">
        <v>2579</v>
      </c>
      <c r="D802" s="1090">
        <v>0</v>
      </c>
      <c r="E802" s="1090" t="s">
        <v>2337</v>
      </c>
      <c r="F802" s="2311" t="s">
        <v>884</v>
      </c>
      <c r="G802" s="2312" t="s">
        <v>1791</v>
      </c>
      <c r="H802" s="1090"/>
      <c r="I802" s="1090"/>
      <c r="J802" s="1090"/>
      <c r="O802" s="2310" t="s">
        <v>276</v>
      </c>
      <c r="P802" s="2310" t="s">
        <v>317</v>
      </c>
      <c r="Q802" s="2310">
        <f>VLOOKUP(P802,Data!$D$2:$E$144,2,FALSE)</f>
        <v>79416000</v>
      </c>
    </row>
    <row r="803" spans="1:25" x14ac:dyDescent="0.2">
      <c r="B803" s="2312" t="s">
        <v>1520</v>
      </c>
      <c r="D803" s="2318"/>
      <c r="E803" s="2318"/>
      <c r="F803" s="2311" t="s">
        <v>613</v>
      </c>
      <c r="G803" s="2312" t="s">
        <v>1520</v>
      </c>
      <c r="H803" s="2318">
        <v>0</v>
      </c>
      <c r="I803" s="2318">
        <v>-141.29</v>
      </c>
      <c r="J803" s="2318">
        <v>-77.900000000000006</v>
      </c>
      <c r="Q803" s="2310" t="e">
        <f>VLOOKUP(P803,Data!$D$2:$E$144,2,FALSE)</f>
        <v>#N/A</v>
      </c>
    </row>
    <row r="804" spans="1:25" x14ac:dyDescent="0.2">
      <c r="A804" s="2322" t="s">
        <v>2372</v>
      </c>
      <c r="B804" s="2324" t="s">
        <v>1641</v>
      </c>
      <c r="C804" s="2322" t="s">
        <v>2703</v>
      </c>
      <c r="D804" s="1090">
        <v>75</v>
      </c>
      <c r="E804" s="1090" t="s">
        <v>2337</v>
      </c>
      <c r="F804" s="2311" t="s">
        <v>734</v>
      </c>
      <c r="G804" s="2312" t="s">
        <v>1641</v>
      </c>
      <c r="H804" s="2318">
        <v>0</v>
      </c>
      <c r="I804" s="2318">
        <v>-2000</v>
      </c>
      <c r="J804" s="2318">
        <v>-75</v>
      </c>
      <c r="O804" s="2310" t="s">
        <v>277</v>
      </c>
      <c r="P804" s="2310" t="s">
        <v>322</v>
      </c>
      <c r="Q804" s="2310">
        <f>VLOOKUP(P804,Data!$D$2:$E$144,2,FALSE)</f>
        <v>55520000</v>
      </c>
    </row>
    <row r="805" spans="1:25" s="2315" customFormat="1" ht="25.5" x14ac:dyDescent="0.2">
      <c r="A805" s="2322" t="s">
        <v>2372</v>
      </c>
      <c r="B805" s="2324" t="s">
        <v>2025</v>
      </c>
      <c r="C805" s="2322" t="s">
        <v>2756</v>
      </c>
      <c r="D805" s="1090">
        <v>69.3</v>
      </c>
      <c r="E805" s="1090" t="s">
        <v>2336</v>
      </c>
      <c r="F805" s="2311" t="s">
        <v>1118</v>
      </c>
      <c r="G805" s="2312" t="s">
        <v>2025</v>
      </c>
      <c r="H805" s="2318">
        <v>-612.39</v>
      </c>
      <c r="I805" s="2318">
        <v>-1410</v>
      </c>
      <c r="J805" s="2318">
        <v>-69.3</v>
      </c>
      <c r="K805" s="2310"/>
      <c r="L805" s="2310"/>
      <c r="M805" s="2310"/>
      <c r="N805" s="2310"/>
      <c r="O805" s="2310" t="s">
        <v>2757</v>
      </c>
      <c r="P805" s="2310" t="s">
        <v>328</v>
      </c>
      <c r="Q805" s="2310">
        <f>VLOOKUP(P805,Data!$D$2:$E$144,2,FALSE)</f>
        <v>39830000</v>
      </c>
      <c r="Y805" s="2317"/>
    </row>
    <row r="806" spans="1:25" ht="15" x14ac:dyDescent="0.25">
      <c r="A806" s="2322" t="s">
        <v>2832</v>
      </c>
      <c r="B806" s="2324" t="s">
        <v>1576</v>
      </c>
      <c r="C806" s="281"/>
      <c r="D806" s="1090">
        <v>0</v>
      </c>
      <c r="E806" s="1090" t="s">
        <v>2331</v>
      </c>
      <c r="F806" s="2311" t="s">
        <v>669</v>
      </c>
      <c r="G806" s="2312" t="s">
        <v>1576</v>
      </c>
      <c r="H806" s="2318">
        <v>0</v>
      </c>
      <c r="I806" s="2318">
        <v>0</v>
      </c>
      <c r="J806" s="2318">
        <v>-60</v>
      </c>
      <c r="Q806" s="2310" t="e">
        <f>VLOOKUP(P806,Data!$D$2:$E$144,2,FALSE)</f>
        <v>#N/A</v>
      </c>
    </row>
    <row r="807" spans="1:25" x14ac:dyDescent="0.2">
      <c r="B807" s="2312" t="s">
        <v>1842</v>
      </c>
      <c r="D807" s="2318"/>
      <c r="E807" s="2318"/>
      <c r="F807" s="2311" t="s">
        <v>935</v>
      </c>
      <c r="G807" s="2312" t="s">
        <v>1842</v>
      </c>
      <c r="H807" s="2318">
        <v>-104</v>
      </c>
      <c r="I807" s="2318">
        <v>0</v>
      </c>
      <c r="J807" s="2318">
        <v>-60</v>
      </c>
      <c r="Q807" s="2310" t="e">
        <f>VLOOKUP(P807,Data!$D$2:$E$144,2,FALSE)</f>
        <v>#N/A</v>
      </c>
    </row>
    <row r="808" spans="1:25" x14ac:dyDescent="0.2">
      <c r="B808" s="2312" t="s">
        <v>2235</v>
      </c>
      <c r="D808" s="2318"/>
      <c r="E808" s="2318"/>
      <c r="F808" s="2311" t="s">
        <v>1327</v>
      </c>
      <c r="G808" s="2312" t="s">
        <v>2235</v>
      </c>
      <c r="H808" s="2318">
        <v>0</v>
      </c>
      <c r="I808" s="2318">
        <v>0</v>
      </c>
      <c r="J808" s="2318">
        <v>-51.5</v>
      </c>
      <c r="Q808" s="2310" t="e">
        <f>VLOOKUP(P808,Data!$D$2:$E$144,2,FALSE)</f>
        <v>#N/A</v>
      </c>
    </row>
    <row r="809" spans="1:25" ht="25.5" x14ac:dyDescent="0.2">
      <c r="A809" s="2322" t="s">
        <v>2832</v>
      </c>
      <c r="B809" s="2324" t="s">
        <v>2081</v>
      </c>
      <c r="C809" s="2322" t="s">
        <v>3016</v>
      </c>
      <c r="D809" s="1090">
        <v>51</v>
      </c>
      <c r="E809" s="1090" t="s">
        <v>2336</v>
      </c>
      <c r="F809" s="2311" t="s">
        <v>1173</v>
      </c>
      <c r="G809" s="2312" t="s">
        <v>2081</v>
      </c>
      <c r="H809" s="2318">
        <v>0</v>
      </c>
      <c r="I809" s="2318">
        <v>-417.39</v>
      </c>
      <c r="J809" s="2318">
        <v>-51.15</v>
      </c>
      <c r="O809" s="2310" t="s">
        <v>287</v>
      </c>
      <c r="P809" s="2310" t="s">
        <v>412</v>
      </c>
      <c r="Q809" s="2310">
        <f>VLOOKUP(P809,Data!$D$2:$E$144,2,FALSE)</f>
        <v>34300000</v>
      </c>
    </row>
    <row r="810" spans="1:25" x14ac:dyDescent="0.2">
      <c r="B810" s="2312" t="s">
        <v>1638</v>
      </c>
      <c r="D810" s="2318"/>
      <c r="E810" s="2318"/>
      <c r="F810" s="2311" t="s">
        <v>731</v>
      </c>
      <c r="G810" s="2312" t="s">
        <v>1638</v>
      </c>
      <c r="H810" s="2318">
        <v>-182</v>
      </c>
      <c r="I810" s="2318">
        <v>-45.58</v>
      </c>
      <c r="J810" s="2318">
        <v>-39.47</v>
      </c>
      <c r="Q810" s="2310" t="e">
        <f>VLOOKUP(P810,Data!$D$2:$E$144,2,FALSE)</f>
        <v>#N/A</v>
      </c>
    </row>
    <row r="811" spans="1:25" ht="25.5" x14ac:dyDescent="0.2">
      <c r="A811" s="2310" t="s">
        <v>2485</v>
      </c>
      <c r="B811" s="2312" t="s">
        <v>1746</v>
      </c>
      <c r="C811" s="2322" t="s">
        <v>2489</v>
      </c>
      <c r="D811" s="1090">
        <v>50</v>
      </c>
      <c r="E811" s="1090" t="s">
        <v>2336</v>
      </c>
      <c r="F811" s="2311" t="s">
        <v>839</v>
      </c>
      <c r="G811" s="2312" t="s">
        <v>1746</v>
      </c>
      <c r="H811" s="2318">
        <v>0</v>
      </c>
      <c r="I811" s="2318">
        <v>0</v>
      </c>
      <c r="J811" s="2318">
        <v>-35.880000000000003</v>
      </c>
      <c r="O811" s="2310" t="s">
        <v>284</v>
      </c>
      <c r="P811" s="2310" t="s">
        <v>388</v>
      </c>
      <c r="Q811" s="2310">
        <f>VLOOKUP(P811,Data!$D$2:$E$144,2,FALSE)</f>
        <v>22000000</v>
      </c>
    </row>
    <row r="812" spans="1:25" x14ac:dyDescent="0.2">
      <c r="B812" s="2312" t="s">
        <v>1688</v>
      </c>
      <c r="D812" s="2318" t="s">
        <v>320</v>
      </c>
      <c r="E812" s="2318"/>
      <c r="F812" s="2311" t="s">
        <v>781</v>
      </c>
      <c r="G812" s="2312" t="s">
        <v>1688</v>
      </c>
      <c r="H812" s="2318">
        <v>-51.6</v>
      </c>
      <c r="I812" s="2318">
        <v>-51.6</v>
      </c>
      <c r="J812" s="2318">
        <v>-34.4</v>
      </c>
      <c r="Q812" s="2310" t="e">
        <f>VLOOKUP(P812,Data!$D$2:$E$144,2,FALSE)</f>
        <v>#N/A</v>
      </c>
    </row>
    <row r="813" spans="1:25" x14ac:dyDescent="0.2">
      <c r="B813" s="2312" t="s">
        <v>1702</v>
      </c>
      <c r="D813" s="2318"/>
      <c r="E813" s="2318"/>
      <c r="F813" s="2311" t="s">
        <v>795</v>
      </c>
      <c r="G813" s="2312" t="s">
        <v>1702</v>
      </c>
      <c r="H813" s="2318">
        <v>-22</v>
      </c>
      <c r="I813" s="2318">
        <v>-62</v>
      </c>
      <c r="J813" s="2318">
        <v>-22</v>
      </c>
      <c r="Q813" s="2310" t="e">
        <f>VLOOKUP(P813,Data!$D$2:$E$144,2,FALSE)</f>
        <v>#N/A</v>
      </c>
    </row>
    <row r="814" spans="1:25" x14ac:dyDescent="0.2">
      <c r="B814" s="2312" t="s">
        <v>1909</v>
      </c>
      <c r="D814" s="2318"/>
      <c r="E814" s="2318"/>
      <c r="F814" s="2311" t="s">
        <v>1002</v>
      </c>
      <c r="G814" s="2312" t="s">
        <v>1909</v>
      </c>
      <c r="H814" s="2318">
        <v>-16</v>
      </c>
      <c r="I814" s="2318">
        <v>0</v>
      </c>
      <c r="J814" s="2318">
        <v>-21.6</v>
      </c>
      <c r="Q814" s="2310" t="e">
        <f>VLOOKUP(P814,Data!$D$2:$E$144,2,FALSE)</f>
        <v>#N/A</v>
      </c>
    </row>
    <row r="815" spans="1:25" ht="25.5" x14ac:dyDescent="0.2">
      <c r="A815" s="2310" t="s">
        <v>2346</v>
      </c>
      <c r="B815" s="2312" t="s">
        <v>1492</v>
      </c>
      <c r="C815" s="2310" t="s">
        <v>2362</v>
      </c>
      <c r="D815" s="2318">
        <v>19</v>
      </c>
      <c r="E815" s="2318" t="s">
        <v>2331</v>
      </c>
      <c r="F815" s="2311" t="s">
        <v>585</v>
      </c>
      <c r="G815" s="2312" t="s">
        <v>1492</v>
      </c>
      <c r="H815" s="2318">
        <v>-176.68</v>
      </c>
      <c r="I815" s="2318">
        <v>-154.36000000000001</v>
      </c>
      <c r="J815" s="2318">
        <v>-19.899999999999999</v>
      </c>
      <c r="O815" s="2310" t="s">
        <v>2378</v>
      </c>
      <c r="P815" s="2310" t="s">
        <v>362</v>
      </c>
      <c r="Q815" s="2310">
        <f>VLOOKUP(P815,Data!$D$2:$E$144,2,FALSE)</f>
        <v>85147000</v>
      </c>
    </row>
    <row r="816" spans="1:25" ht="25.5" x14ac:dyDescent="0.2">
      <c r="A816" s="2322" t="s">
        <v>2372</v>
      </c>
      <c r="B816" s="2324" t="s">
        <v>2123</v>
      </c>
      <c r="C816" s="2322" t="s">
        <v>2772</v>
      </c>
      <c r="D816" s="1090">
        <v>0</v>
      </c>
      <c r="E816" s="1090" t="s">
        <v>2336</v>
      </c>
      <c r="F816" s="2311" t="s">
        <v>1215</v>
      </c>
      <c r="G816" s="2312" t="s">
        <v>2123</v>
      </c>
      <c r="H816" s="2318">
        <v>0</v>
      </c>
      <c r="I816" s="2318">
        <v>-183.33</v>
      </c>
      <c r="J816" s="2318">
        <v>-14.58</v>
      </c>
      <c r="O816" s="2310" t="s">
        <v>275</v>
      </c>
      <c r="P816" s="2310" t="s">
        <v>297</v>
      </c>
      <c r="Q816" s="2310">
        <f>VLOOKUP(P816,Data!$D$2:$E$144,2,FALSE)</f>
        <v>77314000</v>
      </c>
    </row>
    <row r="817" spans="1:17" x14ac:dyDescent="0.2">
      <c r="A817" s="2322" t="s">
        <v>2832</v>
      </c>
      <c r="B817" s="2324" t="s">
        <v>1749</v>
      </c>
      <c r="C817" s="2322" t="s">
        <v>3228</v>
      </c>
      <c r="D817" s="1090">
        <v>0</v>
      </c>
      <c r="E817" s="1090" t="s">
        <v>2331</v>
      </c>
      <c r="F817" s="2311" t="s">
        <v>842</v>
      </c>
      <c r="G817" s="2312" t="s">
        <v>1749</v>
      </c>
      <c r="H817" s="2318">
        <v>-317.89999999999998</v>
      </c>
      <c r="I817" s="2318">
        <v>-78.87</v>
      </c>
      <c r="J817" s="2318">
        <v>-13.88</v>
      </c>
      <c r="Q817" s="2310" t="e">
        <f>VLOOKUP(P817,Data!$D$2:$E$144,2,FALSE)</f>
        <v>#N/A</v>
      </c>
    </row>
    <row r="818" spans="1:17" x14ac:dyDescent="0.2">
      <c r="A818" s="2322" t="s">
        <v>2835</v>
      </c>
      <c r="B818" s="2324" t="s">
        <v>2058</v>
      </c>
      <c r="C818" s="2322" t="s">
        <v>2989</v>
      </c>
      <c r="D818" s="1090">
        <v>12</v>
      </c>
      <c r="E818" s="1090" t="s">
        <v>2337</v>
      </c>
      <c r="F818" s="2311" t="s">
        <v>1150</v>
      </c>
      <c r="G818" s="2312" t="s">
        <v>2058</v>
      </c>
      <c r="H818" s="2318">
        <v>-370.53</v>
      </c>
      <c r="I818" s="2318">
        <v>-1210.5999999999999</v>
      </c>
      <c r="J818" s="2318">
        <v>-12.45</v>
      </c>
      <c r="O818" s="2310" t="s">
        <v>2503</v>
      </c>
      <c r="P818" s="2310" t="s">
        <v>395</v>
      </c>
      <c r="Q818" s="2310">
        <f>VLOOKUP(P818,Data!$D$2:$E$144,2,FALSE)</f>
        <v>35110000</v>
      </c>
    </row>
    <row r="819" spans="1:17" x14ac:dyDescent="0.2">
      <c r="B819" s="2312" t="s">
        <v>1533</v>
      </c>
      <c r="D819" s="2318"/>
      <c r="E819" s="2318"/>
      <c r="F819" s="2311" t="s">
        <v>626</v>
      </c>
      <c r="G819" s="2312" t="s">
        <v>1533</v>
      </c>
      <c r="H819" s="2318">
        <v>-4984.55</v>
      </c>
      <c r="I819" s="2318">
        <v>-1183.4000000000001</v>
      </c>
      <c r="J819" s="2318">
        <v>-12</v>
      </c>
      <c r="Q819" s="2310" t="e">
        <f>VLOOKUP(P819,Data!$D$2:$E$144,2,FALSE)</f>
        <v>#N/A</v>
      </c>
    </row>
    <row r="820" spans="1:17" x14ac:dyDescent="0.2">
      <c r="A820" s="2310" t="s">
        <v>2345</v>
      </c>
      <c r="B820" s="2312" t="s">
        <v>47</v>
      </c>
      <c r="C820" s="2322" t="s">
        <v>2382</v>
      </c>
      <c r="D820" s="2318">
        <v>0</v>
      </c>
      <c r="E820" s="2318" t="s">
        <v>2331</v>
      </c>
      <c r="F820" s="2311" t="s">
        <v>36</v>
      </c>
      <c r="G820" s="2312" t="s">
        <v>47</v>
      </c>
      <c r="H820" s="2318">
        <v>-1960</v>
      </c>
      <c r="I820" s="2318">
        <v>-660</v>
      </c>
      <c r="J820" s="2318">
        <v>0</v>
      </c>
      <c r="O820" s="2310" t="s">
        <v>427</v>
      </c>
      <c r="P820" s="2310" t="s">
        <v>380</v>
      </c>
      <c r="Q820" s="2310">
        <f>VLOOKUP(P820,Data!$D$2:$E$144,2,FALSE)</f>
        <v>48100000</v>
      </c>
    </row>
    <row r="821" spans="1:17" x14ac:dyDescent="0.2">
      <c r="A821" s="2322" t="s">
        <v>2345</v>
      </c>
      <c r="B821" s="2324" t="s">
        <v>48</v>
      </c>
      <c r="C821" s="42" t="s">
        <v>2383</v>
      </c>
      <c r="D821" s="1090">
        <v>4100</v>
      </c>
      <c r="E821" s="2318" t="s">
        <v>2336</v>
      </c>
      <c r="F821" s="2323" t="s">
        <v>37</v>
      </c>
      <c r="G821" s="2324" t="s">
        <v>48</v>
      </c>
      <c r="H821" s="1090">
        <v>-4100</v>
      </c>
      <c r="I821" s="1090">
        <v>-4100</v>
      </c>
      <c r="J821" s="1090">
        <v>0</v>
      </c>
      <c r="K821" s="2322"/>
      <c r="L821" s="2322"/>
      <c r="M821" s="2322"/>
      <c r="N821" s="2322"/>
      <c r="O821" s="2322" t="s">
        <v>427</v>
      </c>
      <c r="P821" s="2322" t="s">
        <v>371</v>
      </c>
      <c r="Q821" s="2322">
        <f>VLOOKUP(P821,Data!$D$2:$E$144,2,FALSE)</f>
        <v>72610000</v>
      </c>
    </row>
    <row r="822" spans="1:17" x14ac:dyDescent="0.2">
      <c r="B822" s="2312" t="s">
        <v>49</v>
      </c>
      <c r="D822" s="2318"/>
      <c r="E822" s="2318"/>
      <c r="F822" s="2311" t="s">
        <v>38</v>
      </c>
      <c r="G822" s="2312" t="s">
        <v>49</v>
      </c>
      <c r="H822" s="2318">
        <v>-1270.6500000000001</v>
      </c>
      <c r="I822" s="2318">
        <v>-485.87</v>
      </c>
      <c r="J822" s="2318">
        <v>0</v>
      </c>
      <c r="Q822" s="2310" t="e">
        <f>VLOOKUP(P822,Data!$D$2:$E$144,2,FALSE)</f>
        <v>#N/A</v>
      </c>
    </row>
    <row r="823" spans="1:17" ht="15" x14ac:dyDescent="0.25">
      <c r="A823" s="2322" t="s">
        <v>2832</v>
      </c>
      <c r="B823" s="2324" t="s">
        <v>460</v>
      </c>
      <c r="C823" s="281"/>
      <c r="D823" s="1090">
        <v>0</v>
      </c>
      <c r="E823" s="1090" t="s">
        <v>2331</v>
      </c>
      <c r="F823" s="2311" t="s">
        <v>437</v>
      </c>
      <c r="G823" s="2312" t="s">
        <v>460</v>
      </c>
      <c r="H823" s="2318">
        <v>-99.76</v>
      </c>
      <c r="I823" s="2318">
        <v>0</v>
      </c>
      <c r="J823" s="2318">
        <v>0</v>
      </c>
      <c r="Q823" s="2310" t="e">
        <f>VLOOKUP(P823,Data!$D$2:$E$144,2,FALSE)</f>
        <v>#N/A</v>
      </c>
    </row>
    <row r="824" spans="1:17" ht="15" x14ac:dyDescent="0.25">
      <c r="A824" s="2322" t="s">
        <v>2832</v>
      </c>
      <c r="B824" s="2324" t="s">
        <v>461</v>
      </c>
      <c r="C824" s="281"/>
      <c r="D824" s="1090">
        <v>0</v>
      </c>
      <c r="E824" s="1090" t="s">
        <v>2331</v>
      </c>
      <c r="F824" s="2311" t="s">
        <v>438</v>
      </c>
      <c r="G824" s="2312" t="s">
        <v>461</v>
      </c>
      <c r="H824" s="2318">
        <v>-40.04</v>
      </c>
      <c r="I824" s="2318">
        <v>0</v>
      </c>
      <c r="J824" s="2318">
        <v>0</v>
      </c>
      <c r="Q824" s="2310" t="e">
        <f>VLOOKUP(P824,Data!$D$2:$E$144,2,FALSE)</f>
        <v>#N/A</v>
      </c>
    </row>
    <row r="825" spans="1:17" x14ac:dyDescent="0.2">
      <c r="A825" s="2315"/>
      <c r="B825" s="2314"/>
      <c r="C825" s="2315"/>
      <c r="D825" s="2319">
        <f>SUM(D826:D827)</f>
        <v>275</v>
      </c>
      <c r="E825" s="2319"/>
      <c r="F825" s="2313" t="s">
        <v>439</v>
      </c>
      <c r="G825" s="2314" t="s">
        <v>462</v>
      </c>
      <c r="H825" s="2319">
        <v>-277.95999999999998</v>
      </c>
      <c r="I825" s="2319">
        <v>0</v>
      </c>
      <c r="J825" s="2319">
        <v>0</v>
      </c>
      <c r="K825" s="2315"/>
      <c r="L825" s="2315"/>
      <c r="M825" s="2315"/>
      <c r="N825" s="2315"/>
      <c r="O825" s="2315"/>
      <c r="P825" s="2315"/>
      <c r="Q825" s="2315" t="e">
        <f>VLOOKUP(P825,Data!$D$2:$E$144,2,FALSE)</f>
        <v>#N/A</v>
      </c>
    </row>
    <row r="826" spans="1:17" ht="25.5" x14ac:dyDescent="0.2">
      <c r="A826" s="2310" t="s">
        <v>2524</v>
      </c>
      <c r="B826" s="2312" t="s">
        <v>2884</v>
      </c>
      <c r="C826" s="2310" t="s">
        <v>2525</v>
      </c>
      <c r="D826" s="1090">
        <v>275</v>
      </c>
      <c r="E826" s="1090" t="s">
        <v>2337</v>
      </c>
      <c r="F826" s="2311" t="s">
        <v>439</v>
      </c>
      <c r="G826" s="2312" t="s">
        <v>462</v>
      </c>
      <c r="H826" s="2318"/>
      <c r="I826" s="2318"/>
      <c r="J826" s="2318"/>
      <c r="O826" s="2310" t="s">
        <v>276</v>
      </c>
      <c r="P826" s="2310" t="s">
        <v>304</v>
      </c>
      <c r="Q826" s="2310">
        <f>VLOOKUP(P826,Data!$D$2:$E$144,2,FALSE)</f>
        <v>75100000</v>
      </c>
    </row>
    <row r="827" spans="1:17" x14ac:dyDescent="0.2">
      <c r="A827" s="2322" t="s">
        <v>2835</v>
      </c>
      <c r="B827" s="2324" t="s">
        <v>2885</v>
      </c>
      <c r="C827" s="2322" t="s">
        <v>2883</v>
      </c>
      <c r="D827" s="1090">
        <v>0</v>
      </c>
      <c r="E827" s="1090" t="s">
        <v>2337</v>
      </c>
      <c r="F827" s="2311" t="s">
        <v>439</v>
      </c>
      <c r="G827" s="2312" t="s">
        <v>462</v>
      </c>
      <c r="H827" s="2318"/>
      <c r="I827" s="2318"/>
      <c r="J827" s="2318"/>
      <c r="O827" s="2310" t="s">
        <v>2503</v>
      </c>
      <c r="P827" s="2310" t="s">
        <v>395</v>
      </c>
      <c r="Q827" s="2310">
        <f>VLOOKUP(P827,Data!$D$2:$E$144,2,FALSE)</f>
        <v>35110000</v>
      </c>
    </row>
    <row r="828" spans="1:17" ht="25.5" x14ac:dyDescent="0.2">
      <c r="A828" s="2322" t="s">
        <v>2372</v>
      </c>
      <c r="B828" s="2324" t="s">
        <v>467</v>
      </c>
      <c r="C828" s="2322" t="s">
        <v>2629</v>
      </c>
      <c r="D828" s="1090">
        <v>0</v>
      </c>
      <c r="E828" s="1090" t="s">
        <v>2336</v>
      </c>
      <c r="F828" s="2311" t="s">
        <v>444</v>
      </c>
      <c r="G828" s="2312" t="s">
        <v>467</v>
      </c>
      <c r="H828" s="2318">
        <v>-8575.5499999999993</v>
      </c>
      <c r="I828" s="2318">
        <v>-8740.5300000000007</v>
      </c>
      <c r="J828" s="2318">
        <v>0</v>
      </c>
      <c r="O828" s="2310" t="s">
        <v>276</v>
      </c>
      <c r="P828" s="2310" t="s">
        <v>309</v>
      </c>
      <c r="Q828" s="2310">
        <f>VLOOKUP(P828,Data!$D$2:$E$144,2,FALSE)</f>
        <v>80500000</v>
      </c>
    </row>
    <row r="829" spans="1:17" x14ac:dyDescent="0.2">
      <c r="B829" s="2312" t="s">
        <v>469</v>
      </c>
      <c r="D829" s="2318"/>
      <c r="E829" s="2318"/>
      <c r="F829" s="2311" t="s">
        <v>446</v>
      </c>
      <c r="G829" s="2312" t="s">
        <v>469</v>
      </c>
      <c r="H829" s="2318">
        <v>0</v>
      </c>
      <c r="I829" s="2318">
        <v>-479.61</v>
      </c>
      <c r="J829" s="2318">
        <v>0</v>
      </c>
      <c r="Q829" s="2310" t="e">
        <f>VLOOKUP(P829,Data!$D$2:$E$144,2,FALSE)</f>
        <v>#N/A</v>
      </c>
    </row>
    <row r="830" spans="1:17" x14ac:dyDescent="0.2">
      <c r="B830" s="2312" t="s">
        <v>473</v>
      </c>
      <c r="D830" s="2318"/>
      <c r="E830" s="2318"/>
      <c r="F830" s="2311" t="s">
        <v>450</v>
      </c>
      <c r="G830" s="2312" t="s">
        <v>473</v>
      </c>
      <c r="H830" s="2318">
        <v>0</v>
      </c>
      <c r="I830" s="2318">
        <v>-499.54</v>
      </c>
      <c r="J830" s="2318">
        <v>0</v>
      </c>
      <c r="Q830" s="2310" t="e">
        <f>VLOOKUP(P830,Data!$D$2:$E$144,2,FALSE)</f>
        <v>#N/A</v>
      </c>
    </row>
    <row r="831" spans="1:17" x14ac:dyDescent="0.2">
      <c r="A831" s="2322" t="s">
        <v>2443</v>
      </c>
      <c r="B831" s="2312" t="s">
        <v>1381</v>
      </c>
      <c r="D831" s="2318"/>
      <c r="E831" s="2318" t="s">
        <v>2331</v>
      </c>
      <c r="F831" s="2311" t="s">
        <v>474</v>
      </c>
      <c r="G831" s="2312" t="s">
        <v>1381</v>
      </c>
      <c r="H831" s="2318">
        <v>-645.85</v>
      </c>
      <c r="I831" s="2318">
        <v>0</v>
      </c>
      <c r="J831" s="2318">
        <v>0</v>
      </c>
      <c r="Q831" s="2310" t="e">
        <f>VLOOKUP(P831,Data!$D$2:$E$144,2,FALSE)</f>
        <v>#N/A</v>
      </c>
    </row>
    <row r="832" spans="1:17" x14ac:dyDescent="0.2">
      <c r="B832" s="2312" t="s">
        <v>1386</v>
      </c>
      <c r="D832" s="2318"/>
      <c r="E832" s="2318"/>
      <c r="F832" s="2311" t="s">
        <v>479</v>
      </c>
      <c r="G832" s="2312" t="s">
        <v>1386</v>
      </c>
      <c r="H832" s="2318">
        <v>-2972.86</v>
      </c>
      <c r="I832" s="2318">
        <v>0</v>
      </c>
      <c r="J832" s="2318">
        <v>0</v>
      </c>
      <c r="Q832" s="2310" t="e">
        <f>VLOOKUP(P832,Data!$D$2:$E$144,2,FALSE)</f>
        <v>#N/A</v>
      </c>
    </row>
    <row r="833" spans="1:25" x14ac:dyDescent="0.2">
      <c r="B833" s="2312" t="s">
        <v>1387</v>
      </c>
      <c r="D833" s="2318"/>
      <c r="E833" s="2318"/>
      <c r="F833" s="2311" t="s">
        <v>480</v>
      </c>
      <c r="G833" s="2312" t="s">
        <v>1387</v>
      </c>
      <c r="H833" s="2318">
        <v>-273.39999999999998</v>
      </c>
      <c r="I833" s="2318">
        <v>0</v>
      </c>
      <c r="J833" s="2318">
        <v>0</v>
      </c>
      <c r="Q833" s="2310" t="e">
        <f>VLOOKUP(P833,Data!$D$2:$E$144,2,FALSE)</f>
        <v>#N/A</v>
      </c>
    </row>
    <row r="834" spans="1:25" ht="25.5" x14ac:dyDescent="0.2">
      <c r="A834" s="2322" t="s">
        <v>2835</v>
      </c>
      <c r="B834" s="2324" t="s">
        <v>1390</v>
      </c>
      <c r="C834" s="2322" t="s">
        <v>2907</v>
      </c>
      <c r="D834" s="1090">
        <v>0</v>
      </c>
      <c r="E834" s="1090" t="s">
        <v>2337</v>
      </c>
      <c r="F834" s="2311" t="s">
        <v>483</v>
      </c>
      <c r="G834" s="2312" t="s">
        <v>1390</v>
      </c>
      <c r="H834" s="2318">
        <v>-1117.5899999999999</v>
      </c>
      <c r="I834" s="2318">
        <v>-63</v>
      </c>
      <c r="J834" s="2318">
        <v>0</v>
      </c>
      <c r="O834" s="2310" t="s">
        <v>287</v>
      </c>
      <c r="P834" s="2310" t="s">
        <v>417</v>
      </c>
      <c r="Q834" s="2310">
        <f>VLOOKUP(P834,Data!$D$2:$E$144,2,FALSE)</f>
        <v>43800000</v>
      </c>
    </row>
    <row r="835" spans="1:25" x14ac:dyDescent="0.2">
      <c r="A835" s="2322" t="s">
        <v>2443</v>
      </c>
      <c r="B835" s="2324" t="s">
        <v>1402</v>
      </c>
      <c r="C835" s="2322" t="s">
        <v>2601</v>
      </c>
      <c r="D835" s="1090">
        <v>0</v>
      </c>
      <c r="E835" s="1090" t="s">
        <v>2336</v>
      </c>
      <c r="F835" s="2311" t="s">
        <v>495</v>
      </c>
      <c r="G835" s="2312" t="s">
        <v>1402</v>
      </c>
      <c r="H835" s="2318">
        <v>-257.02</v>
      </c>
      <c r="I835" s="2318">
        <v>0</v>
      </c>
      <c r="J835" s="2318">
        <v>0</v>
      </c>
      <c r="O835" s="2310" t="s">
        <v>276</v>
      </c>
      <c r="P835" s="2310" t="s">
        <v>311</v>
      </c>
      <c r="Q835" s="2310">
        <f>VLOOKUP(P835,Data!$D$2:$E$144,2,FALSE)</f>
        <v>66000000</v>
      </c>
    </row>
    <row r="836" spans="1:25" x14ac:dyDescent="0.2">
      <c r="B836" s="2312" t="s">
        <v>1403</v>
      </c>
      <c r="D836" s="2318"/>
      <c r="E836" s="2318"/>
      <c r="F836" s="2311" t="s">
        <v>496</v>
      </c>
      <c r="G836" s="2312" t="s">
        <v>1403</v>
      </c>
      <c r="H836" s="2318">
        <v>-76.31</v>
      </c>
      <c r="I836" s="2318">
        <v>0</v>
      </c>
      <c r="J836" s="2318">
        <v>0</v>
      </c>
      <c r="Q836" s="2310" t="e">
        <f>VLOOKUP(P836,Data!$D$2:$E$144,2,FALSE)</f>
        <v>#N/A</v>
      </c>
    </row>
    <row r="837" spans="1:25" x14ac:dyDescent="0.2">
      <c r="B837" s="2312" t="s">
        <v>1404</v>
      </c>
      <c r="D837" s="2318"/>
      <c r="E837" s="2318"/>
      <c r="F837" s="2311" t="s">
        <v>497</v>
      </c>
      <c r="G837" s="2312" t="s">
        <v>1404</v>
      </c>
      <c r="H837" s="2318">
        <v>-1231.5</v>
      </c>
      <c r="I837" s="2318">
        <v>0</v>
      </c>
      <c r="J837" s="2318">
        <v>0</v>
      </c>
      <c r="Q837" s="2310" t="e">
        <f>VLOOKUP(P837,Data!$D$2:$E$144,2,FALSE)</f>
        <v>#N/A</v>
      </c>
    </row>
    <row r="838" spans="1:25" ht="25.5" x14ac:dyDescent="0.2">
      <c r="A838" s="2322" t="s">
        <v>2372</v>
      </c>
      <c r="B838" s="2324" t="s">
        <v>1408</v>
      </c>
      <c r="C838" s="2322" t="s">
        <v>2641</v>
      </c>
      <c r="D838" s="1090">
        <v>0</v>
      </c>
      <c r="E838" s="1090" t="s">
        <v>2331</v>
      </c>
      <c r="F838" s="2311" t="s">
        <v>501</v>
      </c>
      <c r="G838" s="2312" t="s">
        <v>1408</v>
      </c>
      <c r="H838" s="2318">
        <v>-363.66</v>
      </c>
      <c r="I838" s="2318">
        <v>0</v>
      </c>
      <c r="J838" s="2318">
        <v>0</v>
      </c>
      <c r="O838" s="2310" t="s">
        <v>287</v>
      </c>
      <c r="P838" s="2310" t="s">
        <v>417</v>
      </c>
      <c r="Q838" s="2310">
        <f>VLOOKUP(P838,Data!$D$2:$E$144,2,FALSE)</f>
        <v>43800000</v>
      </c>
    </row>
    <row r="839" spans="1:25" x14ac:dyDescent="0.2">
      <c r="A839" s="2322" t="s">
        <v>2835</v>
      </c>
      <c r="B839" s="2324" t="s">
        <v>1410</v>
      </c>
      <c r="C839" s="280" t="s">
        <v>2930</v>
      </c>
      <c r="D839" s="1090"/>
      <c r="E839" s="1090" t="s">
        <v>2331</v>
      </c>
      <c r="F839" s="2311" t="s">
        <v>503</v>
      </c>
      <c r="G839" s="2312" t="s">
        <v>1410</v>
      </c>
      <c r="H839" s="2318">
        <v>-46.3</v>
      </c>
      <c r="I839" s="2318">
        <v>0</v>
      </c>
      <c r="J839" s="2318">
        <v>0</v>
      </c>
      <c r="Q839" s="2310" t="e">
        <f>VLOOKUP(P839,Data!$D$2:$E$144,2,FALSE)</f>
        <v>#N/A</v>
      </c>
    </row>
    <row r="840" spans="1:25" s="2315" customFormat="1" x14ac:dyDescent="0.2">
      <c r="A840" s="2310"/>
      <c r="B840" s="2312" t="s">
        <v>1414</v>
      </c>
      <c r="C840" s="2310"/>
      <c r="D840" s="2318"/>
      <c r="E840" s="2318"/>
      <c r="F840" s="2311" t="s">
        <v>507</v>
      </c>
      <c r="G840" s="2312" t="s">
        <v>1414</v>
      </c>
      <c r="H840" s="2318">
        <v>-79.92</v>
      </c>
      <c r="I840" s="2318">
        <v>-183.52</v>
      </c>
      <c r="J840" s="2318">
        <v>0</v>
      </c>
      <c r="K840" s="2310"/>
      <c r="L840" s="2310"/>
      <c r="M840" s="2310"/>
      <c r="N840" s="2310"/>
      <c r="O840" s="2310"/>
      <c r="P840" s="2310"/>
      <c r="Q840" s="2310" t="e">
        <f>VLOOKUP(P840,Data!$D$2:$E$144,2,FALSE)</f>
        <v>#N/A</v>
      </c>
      <c r="Y840" s="2317"/>
    </row>
    <row r="841" spans="1:25" x14ac:dyDescent="0.2">
      <c r="A841" s="2322" t="s">
        <v>2372</v>
      </c>
      <c r="B841" s="2324" t="s">
        <v>1417</v>
      </c>
      <c r="C841" s="2322" t="s">
        <v>2644</v>
      </c>
      <c r="D841" s="1090">
        <v>0</v>
      </c>
      <c r="E841" s="1090" t="s">
        <v>2336</v>
      </c>
      <c r="F841" s="2311" t="s">
        <v>510</v>
      </c>
      <c r="G841" s="2312" t="s">
        <v>1417</v>
      </c>
      <c r="H841" s="2318">
        <v>-63.52</v>
      </c>
      <c r="I841" s="2318">
        <v>-178.67</v>
      </c>
      <c r="J841" s="2318">
        <v>0</v>
      </c>
      <c r="O841" s="2310" t="s">
        <v>276</v>
      </c>
      <c r="P841" s="2310" t="s">
        <v>309</v>
      </c>
      <c r="Q841" s="2310">
        <f>VLOOKUP(P841,Data!$D$2:$E$144,2,FALSE)</f>
        <v>80500000</v>
      </c>
    </row>
    <row r="842" spans="1:25" ht="15" x14ac:dyDescent="0.25">
      <c r="A842" s="2322" t="s">
        <v>2832</v>
      </c>
      <c r="B842" s="2324" t="s">
        <v>1419</v>
      </c>
      <c r="C842" s="281"/>
      <c r="D842" s="1090">
        <v>0</v>
      </c>
      <c r="E842" s="1090" t="s">
        <v>2331</v>
      </c>
      <c r="F842" s="2311" t="s">
        <v>512</v>
      </c>
      <c r="G842" s="2312" t="s">
        <v>1419</v>
      </c>
      <c r="H842" s="2318">
        <v>-5609.24</v>
      </c>
      <c r="I842" s="2318">
        <v>0</v>
      </c>
      <c r="J842" s="2318">
        <v>0</v>
      </c>
      <c r="Q842" s="2310" t="e">
        <f>VLOOKUP(P842,Data!$D$2:$E$144,2,FALSE)</f>
        <v>#N/A</v>
      </c>
    </row>
    <row r="843" spans="1:25" x14ac:dyDescent="0.2">
      <c r="A843" s="2322" t="s">
        <v>2372</v>
      </c>
      <c r="B843" s="2324" t="s">
        <v>1426</v>
      </c>
      <c r="C843" s="2322" t="s">
        <v>2651</v>
      </c>
      <c r="D843" s="1090">
        <v>0</v>
      </c>
      <c r="E843" s="1090" t="s">
        <v>2336</v>
      </c>
      <c r="F843" s="2311" t="s">
        <v>519</v>
      </c>
      <c r="G843" s="2312" t="s">
        <v>1426</v>
      </c>
      <c r="H843" s="2318">
        <v>-3630</v>
      </c>
      <c r="I843" s="2318">
        <v>-2215</v>
      </c>
      <c r="J843" s="2318">
        <v>0</v>
      </c>
      <c r="O843" s="2310" t="s">
        <v>276</v>
      </c>
      <c r="P843" s="2310" t="s">
        <v>309</v>
      </c>
      <c r="Q843" s="2310">
        <f>VLOOKUP(P843,Data!$D$2:$E$144,2,FALSE)</f>
        <v>80500000</v>
      </c>
    </row>
    <row r="844" spans="1:25" x14ac:dyDescent="0.2">
      <c r="A844" s="2322" t="s">
        <v>2372</v>
      </c>
      <c r="B844" s="2324" t="s">
        <v>1432</v>
      </c>
      <c r="C844" s="2322" t="s">
        <v>2651</v>
      </c>
      <c r="D844" s="1090">
        <v>0</v>
      </c>
      <c r="E844" s="1090" t="s">
        <v>2336</v>
      </c>
      <c r="F844" s="2311" t="s">
        <v>525</v>
      </c>
      <c r="G844" s="2312" t="s">
        <v>1432</v>
      </c>
      <c r="H844" s="2318">
        <v>0</v>
      </c>
      <c r="I844" s="2318">
        <v>-27890</v>
      </c>
      <c r="J844" s="2318">
        <v>0</v>
      </c>
      <c r="O844" s="2310" t="s">
        <v>276</v>
      </c>
      <c r="P844" s="2310" t="s">
        <v>309</v>
      </c>
      <c r="Q844" s="2310">
        <f>VLOOKUP(P844,Data!$D$2:$E$144,2,FALSE)</f>
        <v>80500000</v>
      </c>
    </row>
    <row r="845" spans="1:25" ht="25.5" x14ac:dyDescent="0.2">
      <c r="A845" s="2322" t="s">
        <v>2524</v>
      </c>
      <c r="B845" s="2324" t="s">
        <v>1434</v>
      </c>
      <c r="C845" s="2322" t="s">
        <v>2542</v>
      </c>
      <c r="D845" s="1090">
        <v>460</v>
      </c>
      <c r="E845" s="1090" t="s">
        <v>2337</v>
      </c>
      <c r="F845" s="2311" t="s">
        <v>527</v>
      </c>
      <c r="G845" s="2312" t="s">
        <v>1434</v>
      </c>
      <c r="H845" s="2318">
        <v>-1030.2</v>
      </c>
      <c r="I845" s="2318">
        <v>-500</v>
      </c>
      <c r="J845" s="2318">
        <v>0</v>
      </c>
      <c r="O845" s="2310" t="s">
        <v>276</v>
      </c>
      <c r="P845" s="2310" t="s">
        <v>304</v>
      </c>
      <c r="Q845" s="2310">
        <f>VLOOKUP(P845,Data!$D$2:$E$144,2,FALSE)</f>
        <v>75100000</v>
      </c>
    </row>
    <row r="846" spans="1:25" x14ac:dyDescent="0.2">
      <c r="B846" s="2312" t="s">
        <v>1436</v>
      </c>
      <c r="D846" s="2318"/>
      <c r="E846" s="2318"/>
      <c r="F846" s="2311" t="s">
        <v>529</v>
      </c>
      <c r="G846" s="2312" t="s">
        <v>1436</v>
      </c>
      <c r="H846" s="2318">
        <v>-368.85</v>
      </c>
      <c r="I846" s="2318">
        <v>0</v>
      </c>
      <c r="J846" s="2318">
        <v>0</v>
      </c>
      <c r="Q846" s="2310" t="e">
        <f>VLOOKUP(P846,Data!$D$2:$E$144,2,FALSE)</f>
        <v>#N/A</v>
      </c>
    </row>
    <row r="847" spans="1:25" x14ac:dyDescent="0.2">
      <c r="B847" s="2312" t="s">
        <v>1438</v>
      </c>
      <c r="D847" s="2318"/>
      <c r="E847" s="2318"/>
      <c r="F847" s="2311" t="s">
        <v>531</v>
      </c>
      <c r="G847" s="2312" t="s">
        <v>1438</v>
      </c>
      <c r="H847" s="2318">
        <v>-7731.3</v>
      </c>
      <c r="I847" s="2318">
        <v>-1426.75</v>
      </c>
      <c r="J847" s="2318">
        <v>0</v>
      </c>
      <c r="Q847" s="2310" t="e">
        <f>VLOOKUP(P847,Data!$D$2:$E$144,2,FALSE)</f>
        <v>#N/A</v>
      </c>
    </row>
    <row r="848" spans="1:25" x14ac:dyDescent="0.2">
      <c r="A848" s="2315"/>
      <c r="B848" s="2314"/>
      <c r="C848" s="2315"/>
      <c r="D848" s="2319">
        <f>SUM(D849:D850)</f>
        <v>0</v>
      </c>
      <c r="E848" s="2319"/>
      <c r="F848" s="2313" t="s">
        <v>533</v>
      </c>
      <c r="G848" s="2314" t="s">
        <v>1440</v>
      </c>
      <c r="H848" s="2319">
        <v>-611.53</v>
      </c>
      <c r="I848" s="2319">
        <v>-785.65</v>
      </c>
      <c r="J848" s="2319">
        <v>0</v>
      </c>
      <c r="K848" s="2315"/>
      <c r="L848" s="2315"/>
      <c r="M848" s="2315"/>
      <c r="N848" s="2315"/>
      <c r="O848" s="2315"/>
      <c r="P848" s="2315"/>
      <c r="Q848" s="2315" t="e">
        <f>VLOOKUP(P848,Data!$D$2:$E$144,2,FALSE)</f>
        <v>#N/A</v>
      </c>
    </row>
    <row r="849" spans="1:17" ht="25.5" x14ac:dyDescent="0.2">
      <c r="A849" s="2322" t="s">
        <v>2372</v>
      </c>
      <c r="B849" s="2324" t="s">
        <v>3082</v>
      </c>
      <c r="C849" s="2322" t="s">
        <v>2656</v>
      </c>
      <c r="D849" s="1090">
        <v>0</v>
      </c>
      <c r="E849" s="1090" t="s">
        <v>2337</v>
      </c>
      <c r="F849" s="2311" t="s">
        <v>533</v>
      </c>
      <c r="G849" s="2312" t="s">
        <v>1440</v>
      </c>
      <c r="H849" s="1090"/>
      <c r="I849" s="1090"/>
      <c r="J849" s="1090"/>
      <c r="O849" s="2310" t="s">
        <v>276</v>
      </c>
      <c r="P849" s="2310" t="s">
        <v>309</v>
      </c>
      <c r="Q849" s="2310">
        <f>VLOOKUP(P849,Data!$D$2:$E$144,2,FALSE)</f>
        <v>80500000</v>
      </c>
    </row>
    <row r="850" spans="1:17" x14ac:dyDescent="0.2">
      <c r="A850" s="2322" t="s">
        <v>2835</v>
      </c>
      <c r="B850" s="2324" t="s">
        <v>3083</v>
      </c>
      <c r="C850" s="2322" t="s">
        <v>3081</v>
      </c>
      <c r="D850" s="1090">
        <v>0</v>
      </c>
      <c r="E850" s="1090" t="s">
        <v>2336</v>
      </c>
      <c r="F850" s="2311" t="s">
        <v>533</v>
      </c>
      <c r="G850" s="2312" t="s">
        <v>1440</v>
      </c>
      <c r="H850" s="1090"/>
      <c r="I850" s="1090"/>
      <c r="J850" s="1090"/>
      <c r="O850" s="2310" t="s">
        <v>2379</v>
      </c>
      <c r="P850" s="2310" t="s">
        <v>338</v>
      </c>
      <c r="Q850" s="2310">
        <f>VLOOKUP(P850,Data!$D$2:$E$144,2,FALSE)</f>
        <v>18420000</v>
      </c>
    </row>
    <row r="851" spans="1:17" ht="25.5" x14ac:dyDescent="0.2">
      <c r="A851" s="2322" t="s">
        <v>2832</v>
      </c>
      <c r="B851" s="2324" t="s">
        <v>1444</v>
      </c>
      <c r="C851" s="2322" t="s">
        <v>3040</v>
      </c>
      <c r="D851" s="1090">
        <v>0</v>
      </c>
      <c r="E851" s="1090" t="s">
        <v>2336</v>
      </c>
      <c r="F851" s="2311" t="s">
        <v>537</v>
      </c>
      <c r="G851" s="2312" t="s">
        <v>1444</v>
      </c>
      <c r="H851" s="2318">
        <v>-84.66</v>
      </c>
      <c r="I851" s="2318">
        <v>-128.16999999999999</v>
      </c>
      <c r="J851" s="2318">
        <v>0</v>
      </c>
      <c r="O851" s="2310" t="s">
        <v>287</v>
      </c>
      <c r="P851" s="2310" t="s">
        <v>417</v>
      </c>
      <c r="Q851" s="2310">
        <f>VLOOKUP(P851,Data!$D$2:$E$144,2,FALSE)</f>
        <v>43800000</v>
      </c>
    </row>
    <row r="852" spans="1:17" x14ac:dyDescent="0.2">
      <c r="B852" s="2312" t="s">
        <v>1450</v>
      </c>
      <c r="D852" s="2318"/>
      <c r="E852" s="2318"/>
      <c r="F852" s="2311" t="s">
        <v>543</v>
      </c>
      <c r="G852" s="2312" t="s">
        <v>1450</v>
      </c>
      <c r="H852" s="2318">
        <v>-1035.69</v>
      </c>
      <c r="I852" s="2318">
        <v>0</v>
      </c>
      <c r="J852" s="2318">
        <v>0</v>
      </c>
      <c r="Q852" s="2310" t="e">
        <f>VLOOKUP(P852,Data!$D$2:$E$144,2,FALSE)</f>
        <v>#N/A</v>
      </c>
    </row>
    <row r="853" spans="1:17" x14ac:dyDescent="0.2">
      <c r="A853" s="2322" t="s">
        <v>2835</v>
      </c>
      <c r="B853" s="2324" t="s">
        <v>1455</v>
      </c>
      <c r="C853" s="2322" t="s">
        <v>3009</v>
      </c>
      <c r="D853" s="1090">
        <v>0</v>
      </c>
      <c r="E853" s="1090" t="s">
        <v>2331</v>
      </c>
      <c r="F853" s="2311" t="s">
        <v>548</v>
      </c>
      <c r="G853" s="2312" t="s">
        <v>1455</v>
      </c>
      <c r="H853" s="2318">
        <v>-568.75</v>
      </c>
      <c r="I853" s="2318">
        <v>0</v>
      </c>
      <c r="J853" s="2318">
        <v>0</v>
      </c>
      <c r="Q853" s="2310" t="e">
        <f>VLOOKUP(P853,Data!$D$2:$E$144,2,FALSE)</f>
        <v>#N/A</v>
      </c>
    </row>
    <row r="854" spans="1:17" x14ac:dyDescent="0.2">
      <c r="B854" s="2312" t="s">
        <v>1457</v>
      </c>
      <c r="C854" s="282"/>
      <c r="D854" s="2318"/>
      <c r="E854" s="2318"/>
      <c r="F854" s="2311" t="s">
        <v>550</v>
      </c>
      <c r="G854" s="2312" t="s">
        <v>1457</v>
      </c>
      <c r="H854" s="2318">
        <v>-124.63</v>
      </c>
      <c r="I854" s="2318">
        <v>0</v>
      </c>
      <c r="J854" s="2318">
        <v>0</v>
      </c>
      <c r="Q854" s="2310" t="e">
        <f>VLOOKUP(P854,Data!$D$2:$E$144,2,FALSE)</f>
        <v>#N/A</v>
      </c>
    </row>
    <row r="855" spans="1:17" x14ac:dyDescent="0.2">
      <c r="A855" s="2322" t="s">
        <v>2835</v>
      </c>
      <c r="B855" s="2324" t="s">
        <v>1458</v>
      </c>
      <c r="C855" s="2322" t="s">
        <v>170</v>
      </c>
      <c r="D855" s="1090">
        <v>0</v>
      </c>
      <c r="E855" s="1090" t="s">
        <v>2336</v>
      </c>
      <c r="F855" s="2311" t="s">
        <v>551</v>
      </c>
      <c r="G855" s="2312" t="s">
        <v>1458</v>
      </c>
      <c r="H855" s="2318">
        <v>-1709.9</v>
      </c>
      <c r="I855" s="2318">
        <v>-792.4</v>
      </c>
      <c r="J855" s="2318">
        <v>0</v>
      </c>
      <c r="O855" s="2310" t="s">
        <v>2379</v>
      </c>
      <c r="P855" s="2310" t="s">
        <v>337</v>
      </c>
      <c r="Q855" s="2310">
        <f>VLOOKUP(P855,Data!$D$2:$E$144,2,FALSE)</f>
        <v>33730000</v>
      </c>
    </row>
    <row r="856" spans="1:17" ht="25.5" x14ac:dyDescent="0.2">
      <c r="A856" s="2322" t="s">
        <v>2832</v>
      </c>
      <c r="B856" s="2324" t="s">
        <v>1459</v>
      </c>
      <c r="C856" s="2322" t="s">
        <v>3014</v>
      </c>
      <c r="D856" s="1090">
        <v>0</v>
      </c>
      <c r="E856" s="1090" t="s">
        <v>2336</v>
      </c>
      <c r="F856" s="2311" t="s">
        <v>552</v>
      </c>
      <c r="G856" s="2312" t="s">
        <v>1459</v>
      </c>
      <c r="H856" s="2318">
        <v>0</v>
      </c>
      <c r="I856" s="2318">
        <v>-37.53</v>
      </c>
      <c r="J856" s="2318">
        <v>0</v>
      </c>
      <c r="O856" s="2310" t="s">
        <v>287</v>
      </c>
      <c r="P856" s="2310" t="s">
        <v>412</v>
      </c>
      <c r="Q856" s="2310">
        <f>VLOOKUP(P856,Data!$D$2:$E$144,2,FALSE)</f>
        <v>34300000</v>
      </c>
    </row>
    <row r="857" spans="1:17" x14ac:dyDescent="0.2">
      <c r="B857" s="2312" t="s">
        <v>1460</v>
      </c>
      <c r="D857" s="2318"/>
      <c r="E857" s="2318"/>
      <c r="F857" s="2311" t="s">
        <v>553</v>
      </c>
      <c r="G857" s="2312" t="s">
        <v>1460</v>
      </c>
      <c r="H857" s="2318">
        <v>-1751.49</v>
      </c>
      <c r="I857" s="2318">
        <v>0</v>
      </c>
      <c r="J857" s="2318">
        <v>0</v>
      </c>
      <c r="Q857" s="2310" t="e">
        <f>VLOOKUP(P857,Data!$D$2:$E$144,2,FALSE)</f>
        <v>#N/A</v>
      </c>
    </row>
    <row r="858" spans="1:17" x14ac:dyDescent="0.2">
      <c r="A858" s="2315"/>
      <c r="B858" s="2314"/>
      <c r="C858" s="2315"/>
      <c r="D858" s="2319">
        <f>SUM(D859:D860)</f>
        <v>0</v>
      </c>
      <c r="E858" s="2319"/>
      <c r="F858" s="2313" t="s">
        <v>554</v>
      </c>
      <c r="G858" s="2314" t="s">
        <v>1461</v>
      </c>
      <c r="H858" s="2319">
        <v>-798</v>
      </c>
      <c r="I858" s="2319">
        <v>-1460</v>
      </c>
      <c r="J858" s="2319">
        <v>0</v>
      </c>
      <c r="K858" s="2315"/>
      <c r="L858" s="2315"/>
      <c r="M858" s="2315"/>
      <c r="N858" s="2315"/>
      <c r="O858" s="2315"/>
      <c r="P858" s="2315"/>
      <c r="Q858" s="2315"/>
    </row>
    <row r="859" spans="1:17" ht="25.5" x14ac:dyDescent="0.2">
      <c r="A859" s="2322" t="s">
        <v>2524</v>
      </c>
      <c r="B859" s="2324" t="s">
        <v>2568</v>
      </c>
      <c r="C859" s="2322" t="s">
        <v>2545</v>
      </c>
      <c r="D859" s="1090">
        <v>0</v>
      </c>
      <c r="E859" s="1090" t="s">
        <v>2337</v>
      </c>
      <c r="F859" s="2311" t="s">
        <v>554</v>
      </c>
      <c r="G859" s="2312" t="s">
        <v>1461</v>
      </c>
      <c r="H859" s="1090"/>
      <c r="I859" s="1090"/>
      <c r="J859" s="1090"/>
      <c r="O859" s="2310" t="s">
        <v>284</v>
      </c>
      <c r="P859" s="2310" t="s">
        <v>388</v>
      </c>
      <c r="Q859" s="2310">
        <f>VLOOKUP(P859,Data!$D$2:$E$144,2,FALSE)</f>
        <v>22000000</v>
      </c>
    </row>
    <row r="860" spans="1:17" ht="25.5" x14ac:dyDescent="0.2">
      <c r="A860" s="2322" t="s">
        <v>2325</v>
      </c>
      <c r="B860" s="2324" t="s">
        <v>2569</v>
      </c>
      <c r="C860" s="280" t="s">
        <v>554</v>
      </c>
      <c r="D860" s="1090">
        <v>0</v>
      </c>
      <c r="E860" s="1090" t="s">
        <v>2331</v>
      </c>
      <c r="F860" s="2311" t="s">
        <v>554</v>
      </c>
      <c r="G860" s="2312" t="s">
        <v>1461</v>
      </c>
      <c r="H860" s="1090"/>
      <c r="I860" s="1090"/>
      <c r="J860" s="1090"/>
      <c r="O860" s="2310" t="s">
        <v>284</v>
      </c>
      <c r="P860" s="2310" t="s">
        <v>388</v>
      </c>
      <c r="Q860" s="2310">
        <f>VLOOKUP(P860,Data!$D$2:$E$144,2,FALSE)</f>
        <v>22000000</v>
      </c>
    </row>
    <row r="861" spans="1:17" x14ac:dyDescent="0.2">
      <c r="B861" s="2312" t="s">
        <v>1467</v>
      </c>
      <c r="D861" s="2318"/>
      <c r="E861" s="2318"/>
      <c r="F861" s="2311" t="s">
        <v>560</v>
      </c>
      <c r="G861" s="2312" t="s">
        <v>1467</v>
      </c>
      <c r="H861" s="2318">
        <v>-140</v>
      </c>
      <c r="I861" s="2318">
        <v>0</v>
      </c>
      <c r="J861" s="2318">
        <v>0</v>
      </c>
      <c r="Q861" s="2310" t="e">
        <f>VLOOKUP(P861,Data!$D$2:$E$144,2,FALSE)</f>
        <v>#N/A</v>
      </c>
    </row>
    <row r="862" spans="1:17" x14ac:dyDescent="0.2">
      <c r="B862" s="2312" t="s">
        <v>1468</v>
      </c>
      <c r="D862" s="2318" t="s">
        <v>320</v>
      </c>
      <c r="E862" s="2318"/>
      <c r="F862" s="2311" t="s">
        <v>561</v>
      </c>
      <c r="G862" s="2312" t="s">
        <v>1468</v>
      </c>
      <c r="H862" s="2318">
        <v>-5096.51</v>
      </c>
      <c r="I862" s="2318">
        <v>-5096.51</v>
      </c>
      <c r="J862" s="2318">
        <v>0</v>
      </c>
      <c r="Q862" s="2310" t="e">
        <f>VLOOKUP(P862,Data!$D$2:$E$144,2,FALSE)</f>
        <v>#N/A</v>
      </c>
    </row>
    <row r="863" spans="1:17" x14ac:dyDescent="0.2">
      <c r="A863" s="2322" t="s">
        <v>2835</v>
      </c>
      <c r="B863" s="2324" t="s">
        <v>1470</v>
      </c>
      <c r="C863" s="2322" t="s">
        <v>3026</v>
      </c>
      <c r="D863" s="1090">
        <v>0</v>
      </c>
      <c r="E863" s="1090" t="s">
        <v>2336</v>
      </c>
      <c r="F863" s="2311" t="s">
        <v>563</v>
      </c>
      <c r="G863" s="2312" t="s">
        <v>1470</v>
      </c>
      <c r="H863" s="2318">
        <v>-3115.35</v>
      </c>
      <c r="I863" s="2318">
        <v>-2317</v>
      </c>
      <c r="J863" s="2318">
        <v>0</v>
      </c>
      <c r="O863" s="2310" t="s">
        <v>2503</v>
      </c>
      <c r="P863" s="2310" t="s">
        <v>395</v>
      </c>
      <c r="Q863" s="2310">
        <f>VLOOKUP(P863,Data!$D$2:$E$144,2,FALSE)</f>
        <v>35110000</v>
      </c>
    </row>
    <row r="864" spans="1:17" x14ac:dyDescent="0.2">
      <c r="B864" s="2312" t="s">
        <v>1477</v>
      </c>
      <c r="D864" s="2318"/>
      <c r="E864" s="2318"/>
      <c r="F864" s="2311" t="s">
        <v>570</v>
      </c>
      <c r="G864" s="2312" t="s">
        <v>1477</v>
      </c>
      <c r="H864" s="2318">
        <v>-31713.64</v>
      </c>
      <c r="I864" s="2318">
        <v>-3238.86</v>
      </c>
      <c r="J864" s="2318">
        <v>0</v>
      </c>
      <c r="Q864" s="2310" t="e">
        <f>VLOOKUP(P864,Data!$D$2:$E$144,2,FALSE)</f>
        <v>#N/A</v>
      </c>
    </row>
    <row r="865" spans="1:25" x14ac:dyDescent="0.2">
      <c r="B865" s="2312" t="s">
        <v>1481</v>
      </c>
      <c r="D865" s="2318"/>
      <c r="E865" s="2318"/>
      <c r="F865" s="2311" t="s">
        <v>574</v>
      </c>
      <c r="G865" s="2312" t="s">
        <v>1481</v>
      </c>
      <c r="H865" s="2318">
        <v>-33729.75</v>
      </c>
      <c r="I865" s="2318">
        <v>-2390.6999999999998</v>
      </c>
      <c r="J865" s="2318">
        <v>0</v>
      </c>
      <c r="Q865" s="2310" t="e">
        <f>VLOOKUP(P865,Data!$D$2:$E$144,2,FALSE)</f>
        <v>#N/A</v>
      </c>
    </row>
    <row r="866" spans="1:25" s="2315" customFormat="1" x14ac:dyDescent="0.2">
      <c r="A866" s="2310"/>
      <c r="B866" s="2312" t="s">
        <v>1482</v>
      </c>
      <c r="C866" s="2310"/>
      <c r="D866" s="2318"/>
      <c r="E866" s="2318"/>
      <c r="F866" s="2311" t="s">
        <v>575</v>
      </c>
      <c r="G866" s="2312" t="s">
        <v>1482</v>
      </c>
      <c r="H866" s="2318">
        <v>-99.95</v>
      </c>
      <c r="I866" s="2318">
        <v>0</v>
      </c>
      <c r="J866" s="2318">
        <v>0</v>
      </c>
      <c r="K866" s="2310"/>
      <c r="L866" s="2310"/>
      <c r="M866" s="2310"/>
      <c r="N866" s="2310"/>
      <c r="O866" s="2310"/>
      <c r="P866" s="2310"/>
      <c r="Q866" s="2310" t="e">
        <f>VLOOKUP(P866,Data!$D$2:$E$144,2,FALSE)</f>
        <v>#N/A</v>
      </c>
      <c r="Y866" s="2317"/>
    </row>
    <row r="867" spans="1:25" x14ac:dyDescent="0.2">
      <c r="A867" s="2322" t="s">
        <v>2835</v>
      </c>
      <c r="B867" s="2324" t="s">
        <v>1488</v>
      </c>
      <c r="C867" s="2322" t="s">
        <v>3053</v>
      </c>
      <c r="D867" s="1090">
        <v>0</v>
      </c>
      <c r="E867" s="1090" t="s">
        <v>2336</v>
      </c>
      <c r="F867" s="2311" t="s">
        <v>581</v>
      </c>
      <c r="G867" s="2312" t="s">
        <v>1488</v>
      </c>
      <c r="H867" s="2318">
        <v>-11380.19</v>
      </c>
      <c r="I867" s="2318">
        <v>0</v>
      </c>
      <c r="J867" s="2318">
        <v>0</v>
      </c>
      <c r="O867" s="2310" t="s">
        <v>2503</v>
      </c>
      <c r="P867" s="2310" t="s">
        <v>395</v>
      </c>
      <c r="Q867" s="2310">
        <f>VLOOKUP(P867,Data!$D$2:$E$144,2,FALSE)</f>
        <v>35110000</v>
      </c>
    </row>
    <row r="868" spans="1:25" x14ac:dyDescent="0.2">
      <c r="A868" s="2322" t="s">
        <v>2835</v>
      </c>
      <c r="B868" s="2324" t="s">
        <v>1489</v>
      </c>
      <c r="C868" s="2322" t="s">
        <v>3055</v>
      </c>
      <c r="D868" s="1090">
        <v>0</v>
      </c>
      <c r="E868" s="1090" t="s">
        <v>2331</v>
      </c>
      <c r="F868" s="2311" t="s">
        <v>582</v>
      </c>
      <c r="G868" s="2312" t="s">
        <v>1489</v>
      </c>
      <c r="H868" s="2318">
        <v>-72.95</v>
      </c>
      <c r="I868" s="2318">
        <v>0</v>
      </c>
      <c r="J868" s="2318">
        <v>0</v>
      </c>
      <c r="Q868" s="2310" t="e">
        <f>VLOOKUP(P868,Data!$D$2:$E$144,2,FALSE)</f>
        <v>#N/A</v>
      </c>
    </row>
    <row r="869" spans="1:25" x14ac:dyDescent="0.2">
      <c r="B869" s="2312" t="s">
        <v>1490</v>
      </c>
      <c r="D869" s="2318"/>
      <c r="E869" s="2318"/>
      <c r="F869" s="2311" t="s">
        <v>583</v>
      </c>
      <c r="G869" s="2312" t="s">
        <v>1490</v>
      </c>
      <c r="H869" s="2318">
        <v>-80</v>
      </c>
      <c r="I869" s="2318">
        <v>-365.06</v>
      </c>
      <c r="J869" s="2318">
        <v>0</v>
      </c>
      <c r="Q869" s="2310" t="e">
        <f>VLOOKUP(P869,Data!$D$2:$E$144,2,FALSE)</f>
        <v>#N/A</v>
      </c>
    </row>
    <row r="870" spans="1:25" ht="15" x14ac:dyDescent="0.25">
      <c r="A870" s="2315"/>
      <c r="B870" s="2314"/>
      <c r="C870" s="466"/>
      <c r="D870" s="2319">
        <f>SUM(D871:D872)</f>
        <v>0</v>
      </c>
      <c r="E870" s="2319"/>
      <c r="F870" s="2313" t="s">
        <v>591</v>
      </c>
      <c r="G870" s="2314" t="s">
        <v>1498</v>
      </c>
      <c r="H870" s="2319">
        <v>-77.459999999999994</v>
      </c>
      <c r="I870" s="2319">
        <v>-1388.21</v>
      </c>
      <c r="J870" s="2319">
        <v>0</v>
      </c>
      <c r="K870" s="2315"/>
      <c r="L870" s="2315"/>
      <c r="M870" s="2315"/>
      <c r="N870" s="2315"/>
      <c r="O870" s="2315"/>
      <c r="P870" s="2315"/>
      <c r="Q870" s="2315" t="e">
        <f>VLOOKUP(P870,Data!$D$2:$E$144,2,FALSE)</f>
        <v>#N/A</v>
      </c>
    </row>
    <row r="871" spans="1:25" ht="25.5" x14ac:dyDescent="0.2">
      <c r="A871" s="2322" t="s">
        <v>2524</v>
      </c>
      <c r="B871" s="2324" t="s">
        <v>3077</v>
      </c>
      <c r="C871" s="14"/>
      <c r="D871" s="1090">
        <v>0</v>
      </c>
      <c r="E871" s="1090" t="s">
        <v>2337</v>
      </c>
      <c r="F871" s="2311" t="s">
        <v>591</v>
      </c>
      <c r="G871" s="2312" t="s">
        <v>1498</v>
      </c>
      <c r="H871" s="2318"/>
      <c r="I871" s="2318"/>
      <c r="J871" s="2318"/>
      <c r="Q871" s="2310" t="e">
        <f>VLOOKUP(P871,Data!$D$2:$E$144,2,FALSE)</f>
        <v>#N/A</v>
      </c>
    </row>
    <row r="872" spans="1:25" ht="25.5" x14ac:dyDescent="0.2">
      <c r="A872" s="2322" t="s">
        <v>2832</v>
      </c>
      <c r="B872" s="2324" t="s">
        <v>3078</v>
      </c>
      <c r="C872" s="2322" t="s">
        <v>3076</v>
      </c>
      <c r="D872" s="1090">
        <v>0</v>
      </c>
      <c r="E872" s="1090" t="s">
        <v>2336</v>
      </c>
      <c r="F872" s="2311" t="s">
        <v>591</v>
      </c>
      <c r="G872" s="2312" t="s">
        <v>1498</v>
      </c>
      <c r="H872" s="2318"/>
      <c r="I872" s="2318"/>
      <c r="J872" s="2318"/>
      <c r="O872" s="2310" t="s">
        <v>287</v>
      </c>
      <c r="P872" s="2310" t="s">
        <v>415</v>
      </c>
      <c r="Q872" s="2310">
        <f>VLOOKUP(P872,Data!$D$2:$E$144,2,FALSE)</f>
        <v>34500000</v>
      </c>
    </row>
    <row r="873" spans="1:25" ht="25.5" x14ac:dyDescent="0.2">
      <c r="A873" s="2322" t="s">
        <v>2835</v>
      </c>
      <c r="B873" s="2324" t="s">
        <v>1499</v>
      </c>
      <c r="C873" s="2322" t="s">
        <v>3079</v>
      </c>
      <c r="D873" s="1090">
        <v>0</v>
      </c>
      <c r="E873" s="1090" t="s">
        <v>2336</v>
      </c>
      <c r="F873" s="2311" t="s">
        <v>592</v>
      </c>
      <c r="G873" s="2312" t="s">
        <v>1499</v>
      </c>
      <c r="H873" s="2318">
        <v>-153.19999999999999</v>
      </c>
      <c r="I873" s="2318">
        <v>-448.46</v>
      </c>
      <c r="J873" s="2318">
        <v>0</v>
      </c>
      <c r="O873" s="2310" t="s">
        <v>2378</v>
      </c>
      <c r="P873" s="2310" t="s">
        <v>364</v>
      </c>
      <c r="Q873" s="2310">
        <f>VLOOKUP(P873,Data!$D$2:$E$144,2,FALSE)</f>
        <v>37420000</v>
      </c>
    </row>
    <row r="874" spans="1:25" x14ac:dyDescent="0.2">
      <c r="B874" s="2312" t="s">
        <v>1500</v>
      </c>
      <c r="D874" s="2318"/>
      <c r="E874" s="2318"/>
      <c r="F874" s="2311" t="s">
        <v>593</v>
      </c>
      <c r="G874" s="2312" t="s">
        <v>1500</v>
      </c>
      <c r="H874" s="2318">
        <v>-5849.3</v>
      </c>
      <c r="I874" s="2318">
        <v>0</v>
      </c>
      <c r="J874" s="2318">
        <v>0</v>
      </c>
      <c r="Q874" s="2310" t="e">
        <f>VLOOKUP(P874,Data!$D$2:$E$144,2,FALSE)</f>
        <v>#N/A</v>
      </c>
    </row>
    <row r="875" spans="1:25" x14ac:dyDescent="0.2">
      <c r="A875" s="2322" t="s">
        <v>2443</v>
      </c>
      <c r="B875" s="2312" t="s">
        <v>1502</v>
      </c>
      <c r="D875" s="2318">
        <v>0</v>
      </c>
      <c r="E875" s="2318" t="s">
        <v>2331</v>
      </c>
      <c r="F875" s="2311" t="s">
        <v>595</v>
      </c>
      <c r="G875" s="2312" t="s">
        <v>1502</v>
      </c>
      <c r="H875" s="2318">
        <v>-479.8</v>
      </c>
      <c r="I875" s="2318">
        <v>0</v>
      </c>
      <c r="J875" s="2318">
        <v>0</v>
      </c>
      <c r="Q875" s="2310" t="e">
        <f>VLOOKUP(P875,Data!$D$2:$E$144,2,FALSE)</f>
        <v>#N/A</v>
      </c>
    </row>
    <row r="876" spans="1:25" x14ac:dyDescent="0.2">
      <c r="A876" s="2322" t="s">
        <v>2443</v>
      </c>
      <c r="B876" s="2312" t="s">
        <v>1503</v>
      </c>
      <c r="D876" s="2318">
        <v>0</v>
      </c>
      <c r="E876" s="2318" t="s">
        <v>2331</v>
      </c>
      <c r="F876" s="2311" t="s">
        <v>596</v>
      </c>
      <c r="G876" s="2312" t="s">
        <v>1503</v>
      </c>
      <c r="H876" s="2318">
        <v>-311.76</v>
      </c>
      <c r="I876" s="2318">
        <v>0</v>
      </c>
      <c r="J876" s="2318">
        <v>0</v>
      </c>
      <c r="Q876" s="2310" t="e">
        <f>VLOOKUP(P876,Data!$D$2:$E$144,2,FALSE)</f>
        <v>#N/A</v>
      </c>
    </row>
    <row r="877" spans="1:25" x14ac:dyDescent="0.2">
      <c r="A877" s="2322" t="s">
        <v>2443</v>
      </c>
      <c r="B877" s="2312" t="s">
        <v>1504</v>
      </c>
      <c r="D877" s="2318">
        <v>0</v>
      </c>
      <c r="E877" s="2318" t="s">
        <v>2331</v>
      </c>
      <c r="F877" s="2311" t="s">
        <v>597</v>
      </c>
      <c r="G877" s="2312" t="s">
        <v>1504</v>
      </c>
      <c r="H877" s="2318">
        <v>-429.2</v>
      </c>
      <c r="I877" s="2318">
        <v>0</v>
      </c>
      <c r="J877" s="2318">
        <v>0</v>
      </c>
      <c r="Q877" s="2310" t="e">
        <f>VLOOKUP(P877,Data!$D$2:$E$144,2,FALSE)</f>
        <v>#N/A</v>
      </c>
    </row>
    <row r="878" spans="1:25" ht="15" x14ac:dyDescent="0.25">
      <c r="A878" s="2322" t="s">
        <v>2832</v>
      </c>
      <c r="B878" s="2324" t="s">
        <v>1505</v>
      </c>
      <c r="C878" s="281"/>
      <c r="D878" s="1090">
        <v>0</v>
      </c>
      <c r="E878" s="1090" t="s">
        <v>2331</v>
      </c>
      <c r="F878" s="2311" t="s">
        <v>598</v>
      </c>
      <c r="G878" s="2312" t="s">
        <v>1505</v>
      </c>
      <c r="H878" s="2318">
        <v>-11104.84</v>
      </c>
      <c r="I878" s="2318">
        <v>0</v>
      </c>
      <c r="J878" s="2318">
        <v>0</v>
      </c>
      <c r="Q878" s="2310" t="e">
        <f>VLOOKUP(P878,Data!$D$2:$E$144,2,FALSE)</f>
        <v>#N/A</v>
      </c>
    </row>
    <row r="879" spans="1:25" x14ac:dyDescent="0.2">
      <c r="B879" s="2312" t="s">
        <v>1506</v>
      </c>
      <c r="D879" s="2318"/>
      <c r="E879" s="2318"/>
      <c r="F879" s="2311" t="s">
        <v>599</v>
      </c>
      <c r="G879" s="2312" t="s">
        <v>1506</v>
      </c>
      <c r="H879" s="2318">
        <v>-3971.61</v>
      </c>
      <c r="I879" s="2318">
        <v>0</v>
      </c>
      <c r="J879" s="2318">
        <v>0</v>
      </c>
      <c r="Q879" s="2310" t="e">
        <f>VLOOKUP(P879,Data!$D$2:$E$144,2,FALSE)</f>
        <v>#N/A</v>
      </c>
    </row>
    <row r="880" spans="1:25" x14ac:dyDescent="0.2">
      <c r="A880" s="2322" t="s">
        <v>2372</v>
      </c>
      <c r="B880" s="2324" t="s">
        <v>1511</v>
      </c>
      <c r="C880" s="2322" t="s">
        <v>2670</v>
      </c>
      <c r="D880" s="1090">
        <v>0</v>
      </c>
      <c r="E880" s="1090" t="s">
        <v>2331</v>
      </c>
      <c r="F880" s="2311" t="s">
        <v>604</v>
      </c>
      <c r="G880" s="2312" t="s">
        <v>1511</v>
      </c>
      <c r="H880" s="2318">
        <v>-1620.49</v>
      </c>
      <c r="I880" s="2318">
        <v>0</v>
      </c>
      <c r="J880" s="2318">
        <v>0</v>
      </c>
      <c r="O880" s="2310" t="s">
        <v>277</v>
      </c>
      <c r="P880" s="2310" t="s">
        <v>322</v>
      </c>
      <c r="Q880" s="2310">
        <f>VLOOKUP(P880,Data!$D$2:$E$144,2,FALSE)</f>
        <v>55520000</v>
      </c>
    </row>
    <row r="881" spans="1:25" x14ac:dyDescent="0.2">
      <c r="B881" s="2312" t="s">
        <v>1519</v>
      </c>
      <c r="D881" s="2318"/>
      <c r="E881" s="2318"/>
      <c r="F881" s="2311" t="s">
        <v>612</v>
      </c>
      <c r="G881" s="2312" t="s">
        <v>1519</v>
      </c>
      <c r="H881" s="2318">
        <v>0</v>
      </c>
      <c r="I881" s="2318">
        <v>-5700</v>
      </c>
      <c r="J881" s="2318">
        <v>0</v>
      </c>
      <c r="Q881" s="2310" t="e">
        <f>VLOOKUP(P881,Data!$D$2:$E$144,2,FALSE)</f>
        <v>#N/A</v>
      </c>
    </row>
    <row r="882" spans="1:25" x14ac:dyDescent="0.2">
      <c r="B882" s="2312" t="s">
        <v>1524</v>
      </c>
      <c r="D882" s="2318"/>
      <c r="E882" s="2318"/>
      <c r="F882" s="2311" t="s">
        <v>617</v>
      </c>
      <c r="G882" s="2312" t="s">
        <v>1524</v>
      </c>
      <c r="H882" s="2318">
        <v>-182.69</v>
      </c>
      <c r="I882" s="2318">
        <v>0</v>
      </c>
      <c r="J882" s="2318">
        <v>0</v>
      </c>
      <c r="Q882" s="2310" t="e">
        <f>VLOOKUP(P882,Data!$D$2:$E$144,2,FALSE)</f>
        <v>#N/A</v>
      </c>
    </row>
    <row r="883" spans="1:25" s="2315" customFormat="1" x14ac:dyDescent="0.2">
      <c r="A883" s="2322" t="s">
        <v>2835</v>
      </c>
      <c r="B883" s="2324" t="s">
        <v>1528</v>
      </c>
      <c r="C883" s="2322" t="s">
        <v>3005</v>
      </c>
      <c r="D883" s="1090">
        <v>0</v>
      </c>
      <c r="E883" s="1090" t="s">
        <v>2331</v>
      </c>
      <c r="F883" s="2311" t="s">
        <v>621</v>
      </c>
      <c r="G883" s="2312" t="s">
        <v>1528</v>
      </c>
      <c r="H883" s="2318">
        <v>-2897</v>
      </c>
      <c r="I883" s="2318">
        <v>0</v>
      </c>
      <c r="J883" s="2318">
        <v>0</v>
      </c>
      <c r="K883" s="2310"/>
      <c r="L883" s="2310"/>
      <c r="M883" s="2310"/>
      <c r="N883" s="2310"/>
      <c r="O883" s="2310"/>
      <c r="P883" s="2310"/>
      <c r="Q883" s="2310" t="e">
        <f>VLOOKUP(P883,Data!$D$2:$E$144,2,FALSE)</f>
        <v>#N/A</v>
      </c>
      <c r="Y883" s="2317"/>
    </row>
    <row r="884" spans="1:25" ht="25.5" x14ac:dyDescent="0.2">
      <c r="A884" s="2322" t="s">
        <v>2835</v>
      </c>
      <c r="B884" s="2324" t="s">
        <v>1540</v>
      </c>
      <c r="C884" s="2322" t="s">
        <v>3113</v>
      </c>
      <c r="D884" s="1090">
        <v>0</v>
      </c>
      <c r="E884" s="1090" t="s">
        <v>2336</v>
      </c>
      <c r="F884" s="2311" t="s">
        <v>633</v>
      </c>
      <c r="G884" s="2312" t="s">
        <v>1540</v>
      </c>
      <c r="H884" s="2318">
        <v>-41.47</v>
      </c>
      <c r="I884" s="2318">
        <v>0</v>
      </c>
      <c r="J884" s="2318">
        <v>0</v>
      </c>
      <c r="O884" s="2310" t="s">
        <v>284</v>
      </c>
      <c r="P884" s="2310" t="s">
        <v>389</v>
      </c>
      <c r="Q884" s="2310">
        <f>VLOOKUP(P884,Data!$D$2:$E$144,2,FALSE)</f>
        <v>30192700</v>
      </c>
    </row>
    <row r="885" spans="1:25" x14ac:dyDescent="0.2">
      <c r="B885" s="2312" t="s">
        <v>1542</v>
      </c>
      <c r="D885" s="2318"/>
      <c r="E885" s="2318"/>
      <c r="F885" s="2311" t="s">
        <v>635</v>
      </c>
      <c r="G885" s="2312" t="s">
        <v>1542</v>
      </c>
      <c r="H885" s="2318">
        <v>-910</v>
      </c>
      <c r="I885" s="2318">
        <v>0</v>
      </c>
      <c r="J885" s="2318">
        <v>0</v>
      </c>
      <c r="Q885" s="2310" t="e">
        <f>VLOOKUP(P885,Data!$D$2:$E$144,2,FALSE)</f>
        <v>#N/A</v>
      </c>
    </row>
    <row r="886" spans="1:25" x14ac:dyDescent="0.2">
      <c r="B886" s="2312" t="s">
        <v>1544</v>
      </c>
      <c r="D886" s="2318"/>
      <c r="E886" s="2318"/>
      <c r="F886" s="2311" t="s">
        <v>637</v>
      </c>
      <c r="G886" s="2312" t="s">
        <v>1544</v>
      </c>
      <c r="H886" s="2318">
        <v>-1320.82</v>
      </c>
      <c r="I886" s="2318">
        <v>0</v>
      </c>
      <c r="J886" s="2318">
        <v>0</v>
      </c>
      <c r="Q886" s="2310" t="e">
        <f>VLOOKUP(P886,Data!$D$2:$E$144,2,FALSE)</f>
        <v>#N/A</v>
      </c>
    </row>
    <row r="887" spans="1:25" x14ac:dyDescent="0.2">
      <c r="A887" s="2322" t="s">
        <v>2372</v>
      </c>
      <c r="B887" s="2324" t="s">
        <v>1545</v>
      </c>
      <c r="C887" s="2322" t="s">
        <v>2670</v>
      </c>
      <c r="D887" s="1090">
        <v>0</v>
      </c>
      <c r="E887" s="1090" t="s">
        <v>2331</v>
      </c>
      <c r="F887" s="2311" t="s">
        <v>638</v>
      </c>
      <c r="G887" s="2312" t="s">
        <v>1545</v>
      </c>
      <c r="H887" s="2318">
        <v>-788.3</v>
      </c>
      <c r="I887" s="2318">
        <v>0</v>
      </c>
      <c r="J887" s="2318">
        <v>0</v>
      </c>
      <c r="O887" s="2310" t="s">
        <v>277</v>
      </c>
      <c r="P887" s="2310" t="s">
        <v>322</v>
      </c>
      <c r="Q887" s="2310">
        <f>VLOOKUP(P887,Data!$D$2:$E$144,2,FALSE)</f>
        <v>55520000</v>
      </c>
    </row>
    <row r="888" spans="1:25" x14ac:dyDescent="0.2">
      <c r="A888" s="2322" t="s">
        <v>2835</v>
      </c>
      <c r="B888" s="2324" t="s">
        <v>1563</v>
      </c>
      <c r="C888" s="2322" t="s">
        <v>2567</v>
      </c>
      <c r="D888" s="1090">
        <v>200</v>
      </c>
      <c r="E888" s="1090" t="s">
        <v>2336</v>
      </c>
      <c r="F888" s="2311" t="s">
        <v>656</v>
      </c>
      <c r="G888" s="2312" t="s">
        <v>1563</v>
      </c>
      <c r="H888" s="2318">
        <v>-261.3</v>
      </c>
      <c r="I888" s="2318">
        <v>0</v>
      </c>
      <c r="J888" s="2318">
        <v>0</v>
      </c>
      <c r="O888" s="2310" t="s">
        <v>2503</v>
      </c>
      <c r="P888" s="2310" t="s">
        <v>395</v>
      </c>
      <c r="Q888" s="2310">
        <f>VLOOKUP(P888,Data!$D$2:$E$144,2,FALSE)</f>
        <v>35110000</v>
      </c>
    </row>
    <row r="889" spans="1:25" x14ac:dyDescent="0.2">
      <c r="B889" s="2312" t="s">
        <v>1565</v>
      </c>
      <c r="D889" s="2318"/>
      <c r="E889" s="2318"/>
      <c r="F889" s="2311" t="s">
        <v>658</v>
      </c>
      <c r="G889" s="2312" t="s">
        <v>1565</v>
      </c>
      <c r="H889" s="2318">
        <v>-2027.43</v>
      </c>
      <c r="I889" s="2318">
        <v>-2721.75</v>
      </c>
      <c r="J889" s="2318">
        <v>0</v>
      </c>
      <c r="Q889" s="2310" t="e">
        <f>VLOOKUP(P889,Data!$D$2:$E$144,2,FALSE)</f>
        <v>#N/A</v>
      </c>
    </row>
    <row r="890" spans="1:25" ht="15" x14ac:dyDescent="0.25">
      <c r="A890" s="2322" t="s">
        <v>2832</v>
      </c>
      <c r="B890" s="2324" t="s">
        <v>1573</v>
      </c>
      <c r="C890" s="281"/>
      <c r="D890" s="1090">
        <v>0</v>
      </c>
      <c r="E890" s="1090" t="s">
        <v>2331</v>
      </c>
      <c r="F890" s="2311" t="s">
        <v>666</v>
      </c>
      <c r="G890" s="2312" t="s">
        <v>1573</v>
      </c>
      <c r="H890" s="2318">
        <v>-1260.93</v>
      </c>
      <c r="I890" s="2318">
        <v>0</v>
      </c>
      <c r="J890" s="2318">
        <v>0</v>
      </c>
      <c r="Q890" s="2310" t="e">
        <f>VLOOKUP(P890,Data!$D$2:$E$144,2,FALSE)</f>
        <v>#N/A</v>
      </c>
    </row>
    <row r="891" spans="1:25" s="2315" customFormat="1" x14ac:dyDescent="0.2">
      <c r="A891" s="2310"/>
      <c r="B891" s="2312" t="s">
        <v>1574</v>
      </c>
      <c r="C891" s="2310"/>
      <c r="D891" s="2318"/>
      <c r="E891" s="2318"/>
      <c r="F891" s="2311" t="s">
        <v>667</v>
      </c>
      <c r="G891" s="2312" t="s">
        <v>1574</v>
      </c>
      <c r="H891" s="2318">
        <v>-356.25</v>
      </c>
      <c r="I891" s="2318">
        <v>0</v>
      </c>
      <c r="J891" s="2318">
        <v>0</v>
      </c>
      <c r="K891" s="2310"/>
      <c r="L891" s="2310"/>
      <c r="M891" s="2310"/>
      <c r="N891" s="2310"/>
      <c r="O891" s="2310"/>
      <c r="P891" s="2310"/>
      <c r="Q891" s="2310" t="e">
        <f>VLOOKUP(P891,Data!$D$2:$E$144,2,FALSE)</f>
        <v>#N/A</v>
      </c>
      <c r="Y891" s="2317"/>
    </row>
    <row r="892" spans="1:25" ht="25.5" x14ac:dyDescent="0.2">
      <c r="A892" s="2322" t="s">
        <v>2835</v>
      </c>
      <c r="B892" s="2324" t="s">
        <v>1578</v>
      </c>
      <c r="C892" s="2322" t="s">
        <v>2841</v>
      </c>
      <c r="D892" s="1090">
        <v>0</v>
      </c>
      <c r="E892" s="1090" t="s">
        <v>2337</v>
      </c>
      <c r="F892" s="2311" t="s">
        <v>671</v>
      </c>
      <c r="G892" s="2312" t="s">
        <v>1578</v>
      </c>
      <c r="H892" s="2318">
        <v>-853.13</v>
      </c>
      <c r="I892" s="2318">
        <v>-483.88</v>
      </c>
      <c r="J892" s="2318">
        <v>0</v>
      </c>
      <c r="O892" s="2310" t="s">
        <v>2757</v>
      </c>
      <c r="P892" s="2310" t="s">
        <v>328</v>
      </c>
      <c r="Q892" s="2310">
        <f>VLOOKUP(P892,Data!$D$2:$E$144,2,FALSE)</f>
        <v>39830000</v>
      </c>
    </row>
    <row r="893" spans="1:25" x14ac:dyDescent="0.2">
      <c r="B893" s="2312" t="s">
        <v>1582</v>
      </c>
      <c r="D893" s="2318"/>
      <c r="E893" s="2318"/>
      <c r="F893" s="2311" t="s">
        <v>675</v>
      </c>
      <c r="G893" s="2312" t="s">
        <v>1582</v>
      </c>
      <c r="H893" s="2318">
        <v>-1600.53</v>
      </c>
      <c r="I893" s="2318">
        <v>0</v>
      </c>
      <c r="J893" s="2318">
        <v>0</v>
      </c>
      <c r="Q893" s="2310" t="e">
        <f>VLOOKUP(P893,Data!$D$2:$E$144,2,FALSE)</f>
        <v>#N/A</v>
      </c>
    </row>
    <row r="894" spans="1:25" x14ac:dyDescent="0.2">
      <c r="B894" s="2312" t="s">
        <v>1583</v>
      </c>
      <c r="D894" s="2318"/>
      <c r="E894" s="2318"/>
      <c r="F894" s="2311" t="s">
        <v>676</v>
      </c>
      <c r="G894" s="2312" t="s">
        <v>1583</v>
      </c>
      <c r="H894" s="2318">
        <v>-99</v>
      </c>
      <c r="I894" s="2318">
        <v>0</v>
      </c>
      <c r="J894" s="2318">
        <v>0</v>
      </c>
      <c r="Q894" s="2310" t="e">
        <f>VLOOKUP(P894,Data!$D$2:$E$144,2,FALSE)</f>
        <v>#N/A</v>
      </c>
    </row>
    <row r="895" spans="1:25" x14ac:dyDescent="0.2">
      <c r="A895" s="2322" t="s">
        <v>2835</v>
      </c>
      <c r="B895" s="2324" t="s">
        <v>1584</v>
      </c>
      <c r="C895" s="2322" t="s">
        <v>3194</v>
      </c>
      <c r="D895" s="1090">
        <v>0</v>
      </c>
      <c r="E895" s="1090" t="s">
        <v>2336</v>
      </c>
      <c r="F895" s="2311" t="s">
        <v>677</v>
      </c>
      <c r="G895" s="2312" t="s">
        <v>1584</v>
      </c>
      <c r="H895" s="2318">
        <v>-274.07</v>
      </c>
      <c r="I895" s="2318">
        <v>-442.49</v>
      </c>
      <c r="J895" s="2318">
        <v>0</v>
      </c>
      <c r="O895" s="2310" t="s">
        <v>2503</v>
      </c>
      <c r="P895" s="2310" t="s">
        <v>395</v>
      </c>
      <c r="Q895" s="2310">
        <f>VLOOKUP(P895,Data!$D$2:$E$144,2,FALSE)</f>
        <v>35110000</v>
      </c>
    </row>
    <row r="896" spans="1:25" ht="25.5" x14ac:dyDescent="0.2">
      <c r="A896" s="2322" t="s">
        <v>2372</v>
      </c>
      <c r="B896" s="2324" t="s">
        <v>1585</v>
      </c>
      <c r="C896" s="2322" t="s">
        <v>2691</v>
      </c>
      <c r="D896" s="1090">
        <v>0</v>
      </c>
      <c r="E896" s="1090" t="s">
        <v>2331</v>
      </c>
      <c r="F896" s="2311" t="s">
        <v>678</v>
      </c>
      <c r="G896" s="2312" t="s">
        <v>1585</v>
      </c>
      <c r="H896" s="2318">
        <v>0</v>
      </c>
      <c r="I896" s="2318">
        <v>-1095</v>
      </c>
      <c r="J896" s="2318">
        <v>0</v>
      </c>
      <c r="O896" s="2310" t="s">
        <v>276</v>
      </c>
      <c r="P896" s="2310" t="s">
        <v>309</v>
      </c>
      <c r="Q896" s="2310">
        <f>VLOOKUP(P896,Data!$D$2:$E$144,2,FALSE)</f>
        <v>80500000</v>
      </c>
    </row>
    <row r="897" spans="1:25" x14ac:dyDescent="0.2">
      <c r="B897" s="2312" t="s">
        <v>1588</v>
      </c>
      <c r="D897" s="2318"/>
      <c r="E897" s="2318"/>
      <c r="F897" s="2311" t="s">
        <v>681</v>
      </c>
      <c r="G897" s="2312" t="s">
        <v>1588</v>
      </c>
      <c r="H897" s="2318">
        <v>-107</v>
      </c>
      <c r="I897" s="2318">
        <v>-110</v>
      </c>
      <c r="J897" s="2318">
        <v>0</v>
      </c>
      <c r="Q897" s="2310" t="e">
        <f>VLOOKUP(P897,Data!$D$2:$E$144,2,FALSE)</f>
        <v>#N/A</v>
      </c>
    </row>
    <row r="898" spans="1:25" s="2315" customFormat="1" x14ac:dyDescent="0.2">
      <c r="A898" s="2322" t="s">
        <v>2835</v>
      </c>
      <c r="B898" s="2324" t="s">
        <v>1592</v>
      </c>
      <c r="C898" s="2322" t="s">
        <v>2851</v>
      </c>
      <c r="D898" s="1090">
        <v>0</v>
      </c>
      <c r="E898" s="1090" t="s">
        <v>2331</v>
      </c>
      <c r="F898" s="2311" t="s">
        <v>685</v>
      </c>
      <c r="G898" s="2312" t="s">
        <v>1592</v>
      </c>
      <c r="H898" s="2318">
        <v>-641.35</v>
      </c>
      <c r="I898" s="2318">
        <v>-218.7</v>
      </c>
      <c r="J898" s="2318">
        <v>0</v>
      </c>
      <c r="K898" s="2310"/>
      <c r="L898" s="2310"/>
      <c r="M898" s="2310"/>
      <c r="N898" s="2310"/>
      <c r="O898" s="2310"/>
      <c r="P898" s="2310"/>
      <c r="Q898" s="2310" t="e">
        <f>VLOOKUP(P898,Data!$D$2:$E$144,2,FALSE)</f>
        <v>#N/A</v>
      </c>
      <c r="Y898" s="2317"/>
    </row>
    <row r="899" spans="1:25" x14ac:dyDescent="0.2">
      <c r="B899" s="2312" t="s">
        <v>1593</v>
      </c>
      <c r="D899" s="2318"/>
      <c r="E899" s="2318"/>
      <c r="F899" s="2311" t="s">
        <v>686</v>
      </c>
      <c r="G899" s="2312" t="s">
        <v>1593</v>
      </c>
      <c r="H899" s="2318">
        <v>-890.89</v>
      </c>
      <c r="I899" s="2318">
        <v>-370.91</v>
      </c>
      <c r="J899" s="2318">
        <v>0</v>
      </c>
      <c r="Q899" s="2310" t="e">
        <f>VLOOKUP(P899,Data!$D$2:$E$144,2,FALSE)</f>
        <v>#N/A</v>
      </c>
    </row>
    <row r="900" spans="1:25" ht="15" x14ac:dyDescent="0.25">
      <c r="A900" s="2322" t="s">
        <v>2832</v>
      </c>
      <c r="B900" s="2324" t="s">
        <v>1595</v>
      </c>
      <c r="C900" s="281"/>
      <c r="D900" s="1090">
        <v>0</v>
      </c>
      <c r="E900" s="1090" t="s">
        <v>2331</v>
      </c>
      <c r="F900" s="2311" t="s">
        <v>688</v>
      </c>
      <c r="G900" s="2312" t="s">
        <v>1595</v>
      </c>
      <c r="H900" s="2318">
        <v>-198.61</v>
      </c>
      <c r="I900" s="2318">
        <v>-35</v>
      </c>
      <c r="J900" s="2318">
        <v>0</v>
      </c>
      <c r="Q900" s="2310" t="e">
        <f>VLOOKUP(P900,Data!$D$2:$E$144,2,FALSE)</f>
        <v>#N/A</v>
      </c>
    </row>
    <row r="901" spans="1:25" x14ac:dyDescent="0.2">
      <c r="B901" s="2312" t="s">
        <v>1599</v>
      </c>
      <c r="D901" s="2318"/>
      <c r="E901" s="2318"/>
      <c r="F901" s="2311" t="s">
        <v>692</v>
      </c>
      <c r="G901" s="2312" t="s">
        <v>1599</v>
      </c>
      <c r="H901" s="2318">
        <v>-4875</v>
      </c>
      <c r="I901" s="2318">
        <v>0</v>
      </c>
      <c r="J901" s="2318">
        <v>0</v>
      </c>
      <c r="Q901" s="2310" t="e">
        <f>VLOOKUP(P901,Data!$D$2:$E$144,2,FALSE)</f>
        <v>#N/A</v>
      </c>
    </row>
    <row r="902" spans="1:25" x14ac:dyDescent="0.2">
      <c r="B902" s="2312" t="s">
        <v>1602</v>
      </c>
      <c r="D902" s="2318"/>
      <c r="E902" s="2318"/>
      <c r="F902" s="2311" t="s">
        <v>695</v>
      </c>
      <c r="G902" s="2312" t="s">
        <v>1602</v>
      </c>
      <c r="H902" s="2318">
        <v>-50</v>
      </c>
      <c r="I902" s="2318">
        <v>0</v>
      </c>
      <c r="J902" s="2318">
        <v>0</v>
      </c>
      <c r="Q902" s="2310" t="e">
        <f>VLOOKUP(P902,Data!$D$2:$E$144,2,FALSE)</f>
        <v>#N/A</v>
      </c>
    </row>
    <row r="903" spans="1:25" x14ac:dyDescent="0.2">
      <c r="A903" s="2322" t="s">
        <v>2835</v>
      </c>
      <c r="B903" s="2324" t="s">
        <v>1603</v>
      </c>
      <c r="C903" s="2322" t="s">
        <v>3217</v>
      </c>
      <c r="D903" s="1090">
        <v>0</v>
      </c>
      <c r="E903" s="1090" t="s">
        <v>2336</v>
      </c>
      <c r="F903" s="2311" t="s">
        <v>696</v>
      </c>
      <c r="G903" s="2312" t="s">
        <v>1603</v>
      </c>
      <c r="H903" s="2318">
        <v>-2318.81</v>
      </c>
      <c r="I903" s="2318">
        <v>0</v>
      </c>
      <c r="J903" s="2318">
        <v>0</v>
      </c>
      <c r="O903" s="2310" t="s">
        <v>2503</v>
      </c>
      <c r="P903" s="2310" t="s">
        <v>395</v>
      </c>
      <c r="Q903" s="2310">
        <f>VLOOKUP(P903,Data!$D$2:$E$144,2,FALSE)</f>
        <v>35110000</v>
      </c>
    </row>
    <row r="904" spans="1:25" x14ac:dyDescent="0.2">
      <c r="B904" s="2312" t="s">
        <v>1612</v>
      </c>
      <c r="D904" s="2318"/>
      <c r="E904" s="2318"/>
      <c r="F904" s="2311" t="s">
        <v>705</v>
      </c>
      <c r="G904" s="2312" t="s">
        <v>1612</v>
      </c>
      <c r="H904" s="2318">
        <v>-35.85</v>
      </c>
      <c r="I904" s="2318">
        <v>-481.5</v>
      </c>
      <c r="J904" s="2318">
        <v>0</v>
      </c>
      <c r="Q904" s="2310" t="e">
        <f>VLOOKUP(P904,Data!$D$2:$E$144,2,FALSE)</f>
        <v>#N/A</v>
      </c>
    </row>
    <row r="905" spans="1:25" x14ac:dyDescent="0.2">
      <c r="A905" s="2322" t="s">
        <v>2835</v>
      </c>
      <c r="B905" s="2324" t="s">
        <v>1622</v>
      </c>
      <c r="C905" s="2322" t="s">
        <v>3067</v>
      </c>
      <c r="D905" s="1090">
        <v>0</v>
      </c>
      <c r="E905" s="1090" t="s">
        <v>2331</v>
      </c>
      <c r="F905" s="2311" t="s">
        <v>715</v>
      </c>
      <c r="G905" s="2312" t="s">
        <v>1622</v>
      </c>
      <c r="H905" s="2318">
        <v>-1005.5</v>
      </c>
      <c r="I905" s="2318">
        <v>0</v>
      </c>
      <c r="J905" s="2318">
        <v>0</v>
      </c>
      <c r="Q905" s="2310" t="e">
        <f>VLOOKUP(P905,Data!$D$2:$E$144,2,FALSE)</f>
        <v>#N/A</v>
      </c>
    </row>
    <row r="906" spans="1:25" x14ac:dyDescent="0.2">
      <c r="A906" s="2322" t="s">
        <v>2832</v>
      </c>
      <c r="B906" s="2324" t="s">
        <v>1627</v>
      </c>
      <c r="C906" s="2322" t="s">
        <v>3041</v>
      </c>
      <c r="D906" s="1090">
        <v>0</v>
      </c>
      <c r="E906" s="1090" t="s">
        <v>2336</v>
      </c>
      <c r="F906" s="2311" t="s">
        <v>720</v>
      </c>
      <c r="G906" s="2312" t="s">
        <v>1627</v>
      </c>
      <c r="H906" s="2318">
        <v>-105.5</v>
      </c>
      <c r="I906" s="2318">
        <v>0</v>
      </c>
      <c r="J906" s="2318">
        <v>0</v>
      </c>
      <c r="O906" s="2310" t="s">
        <v>286</v>
      </c>
      <c r="P906" s="2310" t="s">
        <v>404</v>
      </c>
      <c r="Q906" s="2310">
        <f>VLOOKUP(P906,Data!$D$2:$E$144,2,FALSE)</f>
        <v>35120000</v>
      </c>
    </row>
    <row r="907" spans="1:25" ht="15" x14ac:dyDescent="0.25">
      <c r="A907" s="2322" t="s">
        <v>2832</v>
      </c>
      <c r="B907" s="2324" t="s">
        <v>1629</v>
      </c>
      <c r="C907" s="281"/>
      <c r="D907" s="1090">
        <v>0</v>
      </c>
      <c r="E907" s="1090" t="s">
        <v>2331</v>
      </c>
      <c r="F907" s="2311" t="s">
        <v>722</v>
      </c>
      <c r="G907" s="2312" t="s">
        <v>1629</v>
      </c>
      <c r="H907" s="2318">
        <v>-462.03</v>
      </c>
      <c r="I907" s="2318">
        <v>0</v>
      </c>
      <c r="J907" s="2318">
        <v>0</v>
      </c>
      <c r="Q907" s="2310" t="e">
        <f>VLOOKUP(P907,Data!$D$2:$E$144,2,FALSE)</f>
        <v>#N/A</v>
      </c>
    </row>
    <row r="908" spans="1:25" x14ac:dyDescent="0.2">
      <c r="B908" s="2312" t="s">
        <v>1630</v>
      </c>
      <c r="D908" s="2318"/>
      <c r="E908" s="2318"/>
      <c r="F908" s="2311" t="s">
        <v>723</v>
      </c>
      <c r="G908" s="2312" t="s">
        <v>1630</v>
      </c>
      <c r="H908" s="2318">
        <v>-34.47</v>
      </c>
      <c r="I908" s="2318">
        <v>0</v>
      </c>
      <c r="J908" s="2318">
        <v>0</v>
      </c>
      <c r="Q908" s="2310" t="e">
        <f>VLOOKUP(P908,Data!$D$2:$E$144,2,FALSE)</f>
        <v>#N/A</v>
      </c>
    </row>
    <row r="909" spans="1:25" x14ac:dyDescent="0.2">
      <c r="B909" s="2312" t="s">
        <v>1632</v>
      </c>
      <c r="D909" s="2318"/>
      <c r="E909" s="2318"/>
      <c r="F909" s="2311" t="s">
        <v>725</v>
      </c>
      <c r="G909" s="2312" t="s">
        <v>1632</v>
      </c>
      <c r="H909" s="2318">
        <v>-2630.95</v>
      </c>
      <c r="I909" s="2318">
        <v>-99.5</v>
      </c>
      <c r="J909" s="2318">
        <v>0</v>
      </c>
      <c r="Q909" s="2310" t="e">
        <f>VLOOKUP(P909,Data!$D$2:$E$144,2,FALSE)</f>
        <v>#N/A</v>
      </c>
    </row>
    <row r="910" spans="1:25" ht="25.5" x14ac:dyDescent="0.2">
      <c r="A910" s="2322" t="s">
        <v>2835</v>
      </c>
      <c r="B910" s="2324" t="s">
        <v>1634</v>
      </c>
      <c r="C910" s="2322" t="s">
        <v>2892</v>
      </c>
      <c r="D910" s="1090">
        <v>0</v>
      </c>
      <c r="E910" s="1090" t="s">
        <v>2336</v>
      </c>
      <c r="F910" s="2311" t="s">
        <v>727</v>
      </c>
      <c r="G910" s="2312" t="s">
        <v>1634</v>
      </c>
      <c r="H910" s="2318">
        <v>-11456.28</v>
      </c>
      <c r="I910" s="2318">
        <v>-1002</v>
      </c>
      <c r="J910" s="2318">
        <v>0</v>
      </c>
      <c r="O910" s="2310" t="s">
        <v>287</v>
      </c>
      <c r="P910" s="2310" t="s">
        <v>417</v>
      </c>
      <c r="Q910" s="2310">
        <f>VLOOKUP(P910,Data!$D$2:$E$144,2,FALSE)</f>
        <v>43800000</v>
      </c>
    </row>
    <row r="911" spans="1:25" x14ac:dyDescent="0.2">
      <c r="A911" s="2322" t="s">
        <v>2835</v>
      </c>
      <c r="B911" s="2324" t="s">
        <v>1636</v>
      </c>
      <c r="C911" s="2322" t="s">
        <v>2935</v>
      </c>
      <c r="D911" s="1090">
        <v>0</v>
      </c>
      <c r="E911" s="1090" t="s">
        <v>2336</v>
      </c>
      <c r="F911" s="2311" t="s">
        <v>729</v>
      </c>
      <c r="G911" s="2312" t="s">
        <v>1636</v>
      </c>
      <c r="H911" s="2318">
        <v>-1284.5</v>
      </c>
      <c r="I911" s="2318">
        <v>-1096.58</v>
      </c>
      <c r="J911" s="2318">
        <v>0</v>
      </c>
      <c r="O911" s="2310" t="s">
        <v>277</v>
      </c>
      <c r="P911" s="2310" t="s">
        <v>321</v>
      </c>
      <c r="Q911" s="2310">
        <f>VLOOKUP(P911,Data!$D$2:$E$144,2,FALSE)</f>
        <v>39310000</v>
      </c>
    </row>
    <row r="912" spans="1:25" x14ac:dyDescent="0.2">
      <c r="A912" s="2322" t="s">
        <v>2372</v>
      </c>
      <c r="B912" s="2324" t="s">
        <v>1637</v>
      </c>
      <c r="C912" s="2322" t="s">
        <v>2701</v>
      </c>
      <c r="D912" s="1090">
        <v>0</v>
      </c>
      <c r="E912" s="1090" t="s">
        <v>2331</v>
      </c>
      <c r="F912" s="2311" t="s">
        <v>730</v>
      </c>
      <c r="G912" s="2312" t="s">
        <v>1637</v>
      </c>
      <c r="H912" s="2318">
        <v>-4540</v>
      </c>
      <c r="I912" s="2318">
        <v>0</v>
      </c>
      <c r="J912" s="2318">
        <v>0</v>
      </c>
      <c r="Q912" s="2310" t="e">
        <f>VLOOKUP(P912,Data!$D$2:$E$144,2,FALSE)</f>
        <v>#N/A</v>
      </c>
    </row>
    <row r="913" spans="1:17" x14ac:dyDescent="0.2">
      <c r="A913" s="2310" t="s">
        <v>2346</v>
      </c>
      <c r="B913" s="2312" t="s">
        <v>1640</v>
      </c>
      <c r="C913" s="2310" t="s">
        <v>2354</v>
      </c>
      <c r="D913" s="2318">
        <v>0</v>
      </c>
      <c r="E913" s="2318" t="s">
        <v>2331</v>
      </c>
      <c r="F913" s="2311" t="s">
        <v>733</v>
      </c>
      <c r="G913" s="2312" t="s">
        <v>1640</v>
      </c>
      <c r="H913" s="2318">
        <v>-2822.15</v>
      </c>
      <c r="I913" s="2318">
        <v>0</v>
      </c>
      <c r="J913" s="2318">
        <v>0</v>
      </c>
      <c r="O913" s="2310" t="s">
        <v>276</v>
      </c>
      <c r="P913" s="2310" t="s">
        <v>309</v>
      </c>
      <c r="Q913" s="2310">
        <f>VLOOKUP(P913,Data!$D$2:$E$144,2,FALSE)</f>
        <v>80500000</v>
      </c>
    </row>
    <row r="914" spans="1:17" ht="25.5" x14ac:dyDescent="0.2">
      <c r="A914" s="2322" t="s">
        <v>2485</v>
      </c>
      <c r="B914" s="2324" t="s">
        <v>1643</v>
      </c>
      <c r="C914" s="2322" t="s">
        <v>2486</v>
      </c>
      <c r="D914" s="1090">
        <v>0</v>
      </c>
      <c r="E914" s="1090" t="s">
        <v>2331</v>
      </c>
      <c r="F914" s="2311" t="s">
        <v>736</v>
      </c>
      <c r="G914" s="2312" t="s">
        <v>1643</v>
      </c>
      <c r="H914" s="2318">
        <v>-150</v>
      </c>
      <c r="I914" s="2318">
        <v>-160</v>
      </c>
      <c r="J914" s="2318">
        <v>0</v>
      </c>
      <c r="O914" s="2310" t="s">
        <v>284</v>
      </c>
      <c r="P914" s="2310" t="s">
        <v>388</v>
      </c>
      <c r="Q914" s="2310">
        <f>VLOOKUP(P914,Data!$D$2:$E$144,2,FALSE)</f>
        <v>22000000</v>
      </c>
    </row>
    <row r="915" spans="1:17" ht="25.5" x14ac:dyDescent="0.2">
      <c r="A915" s="2322" t="s">
        <v>2372</v>
      </c>
      <c r="B915" s="2324" t="s">
        <v>1645</v>
      </c>
      <c r="C915" s="2322" t="s">
        <v>2704</v>
      </c>
      <c r="D915" s="1090">
        <v>0</v>
      </c>
      <c r="E915" s="1090" t="s">
        <v>2336</v>
      </c>
      <c r="F915" s="2311" t="s">
        <v>738</v>
      </c>
      <c r="G915" s="2312" t="s">
        <v>1645</v>
      </c>
      <c r="H915" s="2318">
        <v>-3950</v>
      </c>
      <c r="I915" s="2318">
        <v>-329.17</v>
      </c>
      <c r="J915" s="2318">
        <v>0</v>
      </c>
      <c r="O915" s="2310" t="s">
        <v>276</v>
      </c>
      <c r="P915" s="2310" t="s">
        <v>309</v>
      </c>
      <c r="Q915" s="2310">
        <f>VLOOKUP(P915,Data!$D$2:$E$144,2,FALSE)</f>
        <v>80500000</v>
      </c>
    </row>
    <row r="916" spans="1:17" x14ac:dyDescent="0.2">
      <c r="A916" s="2310" t="s">
        <v>2345</v>
      </c>
      <c r="B916" s="2312" t="s">
        <v>1646</v>
      </c>
      <c r="C916" s="14" t="s">
        <v>2450</v>
      </c>
      <c r="D916" s="1090">
        <v>900</v>
      </c>
      <c r="E916" s="1090" t="s">
        <v>2336</v>
      </c>
      <c r="F916" s="2311" t="s">
        <v>739</v>
      </c>
      <c r="G916" s="2312" t="s">
        <v>1646</v>
      </c>
      <c r="H916" s="2318">
        <v>-29.68</v>
      </c>
      <c r="I916" s="2318">
        <v>-412.31</v>
      </c>
      <c r="J916" s="2318">
        <v>0</v>
      </c>
      <c r="O916" s="2310" t="s">
        <v>427</v>
      </c>
      <c r="P916" s="2310" t="s">
        <v>385</v>
      </c>
      <c r="Q916" s="2310">
        <f>VLOOKUP(P916,Data!$D$2:$E$144,2,FALSE)</f>
        <v>32500000</v>
      </c>
    </row>
    <row r="917" spans="1:17" ht="25.5" x14ac:dyDescent="0.2">
      <c r="A917" s="2322" t="s">
        <v>2832</v>
      </c>
      <c r="B917" s="2324" t="s">
        <v>1648</v>
      </c>
      <c r="C917" s="2322" t="s">
        <v>2896</v>
      </c>
      <c r="D917" s="1090"/>
      <c r="E917" s="1090" t="s">
        <v>2337</v>
      </c>
      <c r="F917" s="2311" t="s">
        <v>741</v>
      </c>
      <c r="G917" s="2312" t="s">
        <v>1648</v>
      </c>
      <c r="H917" s="2318">
        <v>0</v>
      </c>
      <c r="I917" s="2318">
        <v>-102.5</v>
      </c>
      <c r="J917" s="2318">
        <v>0</v>
      </c>
      <c r="O917" s="2310" t="s">
        <v>287</v>
      </c>
      <c r="P917" s="2310" t="s">
        <v>412</v>
      </c>
      <c r="Q917" s="2310">
        <f>VLOOKUP(P917,Data!$D$2:$E$144,2,FALSE)</f>
        <v>34300000</v>
      </c>
    </row>
    <row r="918" spans="1:17" x14ac:dyDescent="0.2">
      <c r="B918" s="2312" t="s">
        <v>1651</v>
      </c>
      <c r="D918" s="2318"/>
      <c r="E918" s="2318"/>
      <c r="F918" s="2311" t="s">
        <v>744</v>
      </c>
      <c r="G918" s="2312" t="s">
        <v>1651</v>
      </c>
      <c r="H918" s="2318">
        <v>-230</v>
      </c>
      <c r="I918" s="2318">
        <v>0</v>
      </c>
      <c r="J918" s="2318">
        <v>0</v>
      </c>
      <c r="Q918" s="2310" t="e">
        <f>VLOOKUP(P918,Data!$D$2:$E$144,2,FALSE)</f>
        <v>#N/A</v>
      </c>
    </row>
    <row r="919" spans="1:17" x14ac:dyDescent="0.2">
      <c r="B919" s="2312" t="s">
        <v>1654</v>
      </c>
      <c r="D919" s="2318"/>
      <c r="E919" s="2318"/>
      <c r="F919" s="2311" t="s">
        <v>747</v>
      </c>
      <c r="G919" s="2312" t="s">
        <v>1654</v>
      </c>
      <c r="H919" s="2318">
        <v>-29.17</v>
      </c>
      <c r="I919" s="2318">
        <v>0</v>
      </c>
      <c r="J919" s="2318">
        <v>0</v>
      </c>
      <c r="Q919" s="2310" t="e">
        <f>VLOOKUP(P919,Data!$D$2:$E$144,2,FALSE)</f>
        <v>#N/A</v>
      </c>
    </row>
    <row r="920" spans="1:17" x14ac:dyDescent="0.2">
      <c r="A920" s="2310" t="s">
        <v>2346</v>
      </c>
      <c r="B920" s="2312" t="s">
        <v>1661</v>
      </c>
      <c r="C920" s="2310" t="s">
        <v>2347</v>
      </c>
      <c r="D920" s="2318"/>
      <c r="E920" s="2318"/>
      <c r="F920" s="2311" t="s">
        <v>754</v>
      </c>
      <c r="G920" s="2312" t="s">
        <v>1661</v>
      </c>
      <c r="H920" s="2318">
        <v>-10956.8</v>
      </c>
      <c r="I920" s="2318">
        <v>0</v>
      </c>
      <c r="J920" s="2318">
        <v>0</v>
      </c>
      <c r="O920" s="2310" t="s">
        <v>276</v>
      </c>
      <c r="P920" s="2310" t="s">
        <v>309</v>
      </c>
      <c r="Q920" s="2310">
        <f>VLOOKUP(P920,Data!$D$2:$E$144,2,FALSE)</f>
        <v>80500000</v>
      </c>
    </row>
    <row r="921" spans="1:17" ht="25.5" x14ac:dyDescent="0.2">
      <c r="A921" s="2322" t="s">
        <v>2443</v>
      </c>
      <c r="B921" s="2324" t="s">
        <v>1663</v>
      </c>
      <c r="C921" s="2322" t="s">
        <v>2602</v>
      </c>
      <c r="D921" s="1090">
        <v>0</v>
      </c>
      <c r="E921" s="1090" t="s">
        <v>2331</v>
      </c>
      <c r="F921" s="2311" t="s">
        <v>756</v>
      </c>
      <c r="G921" s="2312" t="s">
        <v>1663</v>
      </c>
      <c r="H921" s="2318">
        <v>-12341.19</v>
      </c>
      <c r="I921" s="2318">
        <v>-12341.19</v>
      </c>
      <c r="J921" s="2318">
        <v>0</v>
      </c>
      <c r="O921" s="2310" t="s">
        <v>287</v>
      </c>
      <c r="P921" s="2310" t="s">
        <v>409</v>
      </c>
      <c r="Q921" s="2310">
        <f>VLOOKUP(P921,Data!$D$2:$E$144,2,FALSE)</f>
        <v>60170000</v>
      </c>
    </row>
    <row r="922" spans="1:17" ht="15" x14ac:dyDescent="0.25">
      <c r="A922" s="2322" t="s">
        <v>2832</v>
      </c>
      <c r="B922" s="2324" t="s">
        <v>1668</v>
      </c>
      <c r="C922" s="281"/>
      <c r="D922" s="1090">
        <v>0</v>
      </c>
      <c r="E922" s="1090" t="s">
        <v>2331</v>
      </c>
      <c r="F922" s="2311" t="s">
        <v>761</v>
      </c>
      <c r="G922" s="2312" t="s">
        <v>1668</v>
      </c>
      <c r="H922" s="2318">
        <v>-513.30999999999995</v>
      </c>
      <c r="I922" s="2318">
        <v>0</v>
      </c>
      <c r="J922" s="2318">
        <v>0</v>
      </c>
      <c r="Q922" s="2310" t="e">
        <f>VLOOKUP(P922,Data!$D$2:$E$144,2,FALSE)</f>
        <v>#N/A</v>
      </c>
    </row>
    <row r="923" spans="1:17" ht="25.5" x14ac:dyDescent="0.2">
      <c r="A923" s="2322" t="s">
        <v>2443</v>
      </c>
      <c r="B923" s="2324" t="s">
        <v>1669</v>
      </c>
      <c r="C923" s="2322" t="s">
        <v>2602</v>
      </c>
      <c r="D923" s="1090">
        <v>0</v>
      </c>
      <c r="E923" s="1090" t="s">
        <v>2331</v>
      </c>
      <c r="F923" s="2311" t="s">
        <v>762</v>
      </c>
      <c r="G923" s="2312" t="s">
        <v>1669</v>
      </c>
      <c r="H923" s="2318">
        <v>-11736.24</v>
      </c>
      <c r="I923" s="2318">
        <v>0</v>
      </c>
      <c r="J923" s="2318">
        <v>0</v>
      </c>
      <c r="O923" s="2310" t="s">
        <v>287</v>
      </c>
      <c r="P923" s="2310" t="s">
        <v>409</v>
      </c>
      <c r="Q923" s="2310">
        <f>VLOOKUP(P923,Data!$D$2:$E$144,2,FALSE)</f>
        <v>60170000</v>
      </c>
    </row>
    <row r="924" spans="1:17" ht="25.5" x14ac:dyDescent="0.2">
      <c r="A924" s="2322" t="s">
        <v>2835</v>
      </c>
      <c r="B924" s="2324" t="s">
        <v>1670</v>
      </c>
      <c r="C924" s="2322" t="s">
        <v>3144</v>
      </c>
      <c r="D924" s="1090">
        <v>0</v>
      </c>
      <c r="E924" s="1090" t="s">
        <v>2336</v>
      </c>
      <c r="F924" s="2311" t="s">
        <v>763</v>
      </c>
      <c r="G924" s="2312" t="s">
        <v>1670</v>
      </c>
      <c r="H924" s="2318">
        <v>0</v>
      </c>
      <c r="I924" s="2318">
        <v>-415</v>
      </c>
      <c r="J924" s="2318">
        <v>0</v>
      </c>
      <c r="O924" s="2310" t="s">
        <v>2757</v>
      </c>
      <c r="P924" s="2310" t="s">
        <v>331</v>
      </c>
      <c r="Q924" s="2310">
        <f>VLOOKUP(P924,Data!$D$2:$E$144,2,FALSE)</f>
        <v>90710000</v>
      </c>
    </row>
    <row r="925" spans="1:17" x14ac:dyDescent="0.2">
      <c r="B925" s="2312" t="s">
        <v>1671</v>
      </c>
      <c r="D925" s="2318"/>
      <c r="E925" s="2318"/>
      <c r="F925" s="2311" t="s">
        <v>764</v>
      </c>
      <c r="G925" s="2312" t="s">
        <v>1671</v>
      </c>
      <c r="H925" s="2318">
        <v>-498</v>
      </c>
      <c r="I925" s="2318">
        <v>0</v>
      </c>
      <c r="J925" s="2318">
        <v>0</v>
      </c>
      <c r="Q925" s="2310" t="e">
        <f>VLOOKUP(P925,Data!$D$2:$E$144,2,FALSE)</f>
        <v>#N/A</v>
      </c>
    </row>
    <row r="926" spans="1:17" x14ac:dyDescent="0.2">
      <c r="A926" s="2322" t="s">
        <v>2835</v>
      </c>
      <c r="B926" s="2324" t="s">
        <v>1674</v>
      </c>
      <c r="C926" s="2322" t="s">
        <v>2968</v>
      </c>
      <c r="D926" s="1090">
        <v>0</v>
      </c>
      <c r="E926" s="1090" t="s">
        <v>2331</v>
      </c>
      <c r="F926" s="2311" t="s">
        <v>767</v>
      </c>
      <c r="G926" s="2312" t="s">
        <v>1674</v>
      </c>
      <c r="H926" s="2318">
        <v>-1496.52</v>
      </c>
      <c r="I926" s="2318">
        <v>-176</v>
      </c>
      <c r="J926" s="2318">
        <v>0</v>
      </c>
      <c r="Q926" s="2310" t="e">
        <f>VLOOKUP(P926,Data!$D$2:$E$144,2,FALSE)</f>
        <v>#N/A</v>
      </c>
    </row>
    <row r="927" spans="1:17" ht="25.5" x14ac:dyDescent="0.2">
      <c r="A927" s="2322" t="s">
        <v>2443</v>
      </c>
      <c r="B927" s="2312" t="s">
        <v>1677</v>
      </c>
      <c r="C927" s="2322" t="s">
        <v>2602</v>
      </c>
      <c r="D927" s="1090">
        <v>0</v>
      </c>
      <c r="E927" s="1090" t="s">
        <v>2331</v>
      </c>
      <c r="F927" s="2311" t="s">
        <v>770</v>
      </c>
      <c r="G927" s="2312" t="s">
        <v>1677</v>
      </c>
      <c r="H927" s="2318">
        <v>-36360</v>
      </c>
      <c r="I927" s="2318">
        <v>-8700</v>
      </c>
      <c r="J927" s="2318">
        <v>0</v>
      </c>
      <c r="O927" s="2310" t="s">
        <v>287</v>
      </c>
      <c r="P927" s="2310" t="s">
        <v>409</v>
      </c>
      <c r="Q927" s="2310">
        <f>VLOOKUP(P927,Data!$D$2:$E$144,2,FALSE)</f>
        <v>60170000</v>
      </c>
    </row>
    <row r="928" spans="1:17" ht="25.5" x14ac:dyDescent="0.2">
      <c r="A928" s="2322" t="s">
        <v>2835</v>
      </c>
      <c r="B928" s="2324" t="s">
        <v>1679</v>
      </c>
      <c r="C928" s="14" t="s">
        <v>3107</v>
      </c>
      <c r="D928" s="1090">
        <v>0</v>
      </c>
      <c r="E928" s="1090" t="s">
        <v>2336</v>
      </c>
      <c r="F928" s="2311" t="s">
        <v>772</v>
      </c>
      <c r="G928" s="2312" t="s">
        <v>1679</v>
      </c>
      <c r="H928" s="2318">
        <v>-1320</v>
      </c>
      <c r="I928" s="2318">
        <v>0</v>
      </c>
      <c r="J928" s="2318">
        <v>0</v>
      </c>
      <c r="O928" s="2310" t="s">
        <v>2378</v>
      </c>
      <c r="P928" s="2310" t="s">
        <v>364</v>
      </c>
      <c r="Q928" s="2310">
        <f>VLOOKUP(P928,Data!$D$2:$E$144,2,FALSE)</f>
        <v>37420000</v>
      </c>
    </row>
    <row r="929" spans="1:25" ht="15" x14ac:dyDescent="0.25">
      <c r="A929" s="2322" t="s">
        <v>2832</v>
      </c>
      <c r="B929" s="2324" t="s">
        <v>1684</v>
      </c>
      <c r="C929" s="281"/>
      <c r="D929" s="1090">
        <v>0</v>
      </c>
      <c r="E929" s="1090" t="s">
        <v>2331</v>
      </c>
      <c r="F929" s="2311" t="s">
        <v>777</v>
      </c>
      <c r="G929" s="2312" t="s">
        <v>1684</v>
      </c>
      <c r="H929" s="2318">
        <v>0</v>
      </c>
      <c r="I929" s="2318">
        <v>-184</v>
      </c>
      <c r="J929" s="2318">
        <v>0</v>
      </c>
      <c r="Q929" s="2310" t="e">
        <f>VLOOKUP(P929,Data!$D$2:$E$144,2,FALSE)</f>
        <v>#N/A</v>
      </c>
    </row>
    <row r="930" spans="1:25" x14ac:dyDescent="0.2">
      <c r="A930" s="2322" t="s">
        <v>2372</v>
      </c>
      <c r="B930" s="2324" t="s">
        <v>1687</v>
      </c>
      <c r="C930" s="2322" t="s">
        <v>2709</v>
      </c>
      <c r="D930" s="1090">
        <v>0</v>
      </c>
      <c r="E930" s="1090" t="s">
        <v>2337</v>
      </c>
      <c r="F930" s="2311" t="s">
        <v>780</v>
      </c>
      <c r="G930" s="2312" t="s">
        <v>1687</v>
      </c>
      <c r="H930" s="2318">
        <v>-2395</v>
      </c>
      <c r="I930" s="2318">
        <v>-2395</v>
      </c>
      <c r="J930" s="2318">
        <v>0</v>
      </c>
      <c r="O930" s="2310" t="s">
        <v>276</v>
      </c>
      <c r="P930" s="2310" t="s">
        <v>309</v>
      </c>
      <c r="Q930" s="2310">
        <f>VLOOKUP(P930,Data!$D$2:$E$144,2,FALSE)</f>
        <v>80500000</v>
      </c>
    </row>
    <row r="931" spans="1:25" x14ac:dyDescent="0.2">
      <c r="A931" s="2322" t="s">
        <v>2832</v>
      </c>
      <c r="B931" s="2312" t="s">
        <v>1689</v>
      </c>
      <c r="D931" s="2318">
        <v>0</v>
      </c>
      <c r="E931" s="2318"/>
      <c r="F931" s="2311" t="s">
        <v>782</v>
      </c>
      <c r="G931" s="2312" t="s">
        <v>1689</v>
      </c>
      <c r="H931" s="2318">
        <v>-156.69</v>
      </c>
      <c r="I931" s="2318">
        <v>0</v>
      </c>
      <c r="J931" s="2318">
        <v>0</v>
      </c>
      <c r="Q931" s="2310" t="e">
        <f>VLOOKUP(P931,Data!$D$2:$E$144,2,FALSE)</f>
        <v>#N/A</v>
      </c>
    </row>
    <row r="932" spans="1:25" ht="25.5" x14ac:dyDescent="0.2">
      <c r="A932" s="2322" t="s">
        <v>2832</v>
      </c>
      <c r="B932" s="2324" t="s">
        <v>1695</v>
      </c>
      <c r="C932" s="2322" t="s">
        <v>3025</v>
      </c>
      <c r="D932" s="1090">
        <v>0</v>
      </c>
      <c r="E932" s="1090" t="s">
        <v>2336</v>
      </c>
      <c r="F932" s="2311" t="s">
        <v>788</v>
      </c>
      <c r="G932" s="2312" t="s">
        <v>1695</v>
      </c>
      <c r="H932" s="2318">
        <v>0</v>
      </c>
      <c r="I932" s="2318">
        <v>-336.99</v>
      </c>
      <c r="J932" s="2318">
        <v>0</v>
      </c>
      <c r="O932" s="2310" t="s">
        <v>287</v>
      </c>
      <c r="P932" s="2310" t="s">
        <v>412</v>
      </c>
      <c r="Q932" s="2310">
        <f>VLOOKUP(P932,Data!$D$2:$E$144,2,FALSE)</f>
        <v>34300000</v>
      </c>
    </row>
    <row r="933" spans="1:25" x14ac:dyDescent="0.2">
      <c r="B933" s="2312" t="s">
        <v>1697</v>
      </c>
      <c r="D933" s="2318"/>
      <c r="E933" s="2318"/>
      <c r="F933" s="2311" t="s">
        <v>790</v>
      </c>
      <c r="G933" s="2312" t="s">
        <v>1697</v>
      </c>
      <c r="H933" s="2318">
        <v>-572.4</v>
      </c>
      <c r="I933" s="2318">
        <v>0</v>
      </c>
      <c r="J933" s="2318">
        <v>0</v>
      </c>
      <c r="Q933" s="2310" t="e">
        <f>VLOOKUP(P933,Data!$D$2:$E$144,2,FALSE)</f>
        <v>#N/A</v>
      </c>
    </row>
    <row r="934" spans="1:25" x14ac:dyDescent="0.2">
      <c r="B934" s="2312" t="s">
        <v>1698</v>
      </c>
      <c r="D934" s="2318"/>
      <c r="E934" s="2318"/>
      <c r="F934" s="2311" t="s">
        <v>791</v>
      </c>
      <c r="G934" s="2312" t="s">
        <v>1698</v>
      </c>
      <c r="H934" s="2318">
        <v>-145</v>
      </c>
      <c r="I934" s="2318">
        <v>-276.7</v>
      </c>
      <c r="J934" s="2318">
        <v>0</v>
      </c>
      <c r="Q934" s="2310" t="e">
        <f>VLOOKUP(P934,Data!$D$2:$E$144,2,FALSE)</f>
        <v>#N/A</v>
      </c>
    </row>
    <row r="935" spans="1:25" x14ac:dyDescent="0.2">
      <c r="B935" s="2312" t="s">
        <v>1699</v>
      </c>
      <c r="D935" s="2318"/>
      <c r="E935" s="2318"/>
      <c r="F935" s="2311" t="s">
        <v>792</v>
      </c>
      <c r="G935" s="2312" t="s">
        <v>1699</v>
      </c>
      <c r="H935" s="2318">
        <v>0</v>
      </c>
      <c r="I935" s="2318">
        <v>-222.5</v>
      </c>
      <c r="J935" s="2318">
        <v>0</v>
      </c>
      <c r="Q935" s="2310" t="e">
        <f>VLOOKUP(P935,Data!$D$2:$E$144,2,FALSE)</f>
        <v>#N/A</v>
      </c>
    </row>
    <row r="936" spans="1:25" x14ac:dyDescent="0.2">
      <c r="B936" s="2312" t="s">
        <v>1701</v>
      </c>
      <c r="D936" s="2318"/>
      <c r="E936" s="2318"/>
      <c r="F936" s="2311" t="s">
        <v>794</v>
      </c>
      <c r="G936" s="2312" t="s">
        <v>1701</v>
      </c>
      <c r="H936" s="2318">
        <v>-1090</v>
      </c>
      <c r="I936" s="2318">
        <v>0</v>
      </c>
      <c r="J936" s="2318">
        <v>0</v>
      </c>
      <c r="Q936" s="2310" t="e">
        <f>VLOOKUP(P936,Data!$D$2:$E$144,2,FALSE)</f>
        <v>#N/A</v>
      </c>
    </row>
    <row r="937" spans="1:25" x14ac:dyDescent="0.2">
      <c r="A937" s="2322" t="s">
        <v>2835</v>
      </c>
      <c r="B937" s="2324" t="s">
        <v>1704</v>
      </c>
      <c r="C937" s="2322" t="s">
        <v>3004</v>
      </c>
      <c r="D937" s="1090">
        <v>0</v>
      </c>
      <c r="E937" s="1090" t="s">
        <v>2336</v>
      </c>
      <c r="F937" s="2311" t="s">
        <v>797</v>
      </c>
      <c r="G937" s="2312" t="s">
        <v>1704</v>
      </c>
      <c r="H937" s="2318">
        <v>0</v>
      </c>
      <c r="I937" s="2318">
        <v>-144</v>
      </c>
      <c r="J937" s="2318">
        <v>0</v>
      </c>
      <c r="O937" s="2310" t="s">
        <v>276</v>
      </c>
      <c r="P937" s="2310" t="s">
        <v>309</v>
      </c>
      <c r="Q937" s="2310">
        <f>VLOOKUP(P937,Data!$D$2:$E$144,2,FALSE)</f>
        <v>80500000</v>
      </c>
    </row>
    <row r="938" spans="1:25" x14ac:dyDescent="0.2">
      <c r="B938" s="2312" t="s">
        <v>1706</v>
      </c>
      <c r="D938" s="2318"/>
      <c r="E938" s="2318"/>
      <c r="F938" s="2311" t="s">
        <v>799</v>
      </c>
      <c r="G938" s="2312" t="s">
        <v>1706</v>
      </c>
      <c r="H938" s="2318">
        <v>0</v>
      </c>
      <c r="I938" s="2318">
        <v>-203</v>
      </c>
      <c r="J938" s="2318">
        <v>0</v>
      </c>
      <c r="Q938" s="2310" t="e">
        <f>VLOOKUP(P938,Data!$D$2:$E$144,2,FALSE)</f>
        <v>#N/A</v>
      </c>
    </row>
    <row r="939" spans="1:25" ht="25.5" x14ac:dyDescent="0.2">
      <c r="A939" s="2322" t="s">
        <v>2832</v>
      </c>
      <c r="B939" s="2324" t="s">
        <v>1712</v>
      </c>
      <c r="C939" s="14" t="s">
        <v>3022</v>
      </c>
      <c r="D939" s="1090">
        <v>0</v>
      </c>
      <c r="E939" s="1090" t="s">
        <v>2336</v>
      </c>
      <c r="F939" s="2311" t="s">
        <v>805</v>
      </c>
      <c r="G939" s="2312" t="s">
        <v>1712</v>
      </c>
      <c r="H939" s="2318">
        <v>0</v>
      </c>
      <c r="I939" s="2318">
        <v>-31326</v>
      </c>
      <c r="J939" s="2318">
        <v>0</v>
      </c>
      <c r="O939" s="2310" t="s">
        <v>287</v>
      </c>
      <c r="P939" s="2310" t="s">
        <v>410</v>
      </c>
      <c r="Q939" s="2310">
        <f>VLOOKUP(P939,Data!$D$2:$E$144,2,FALSE)</f>
        <v>34100000</v>
      </c>
    </row>
    <row r="940" spans="1:25" x14ac:dyDescent="0.2">
      <c r="B940" s="2312" t="s">
        <v>1714</v>
      </c>
      <c r="D940" s="2318"/>
      <c r="E940" s="2318"/>
      <c r="F940" s="2311" t="s">
        <v>807</v>
      </c>
      <c r="G940" s="2312" t="s">
        <v>1714</v>
      </c>
      <c r="H940" s="2318">
        <v>-133.5</v>
      </c>
      <c r="I940" s="2318">
        <v>0</v>
      </c>
      <c r="J940" s="2318">
        <v>0</v>
      </c>
      <c r="Q940" s="2310" t="e">
        <f>VLOOKUP(P940,Data!$D$2:$E$144,2,FALSE)</f>
        <v>#N/A</v>
      </c>
    </row>
    <row r="941" spans="1:25" s="2315" customFormat="1" ht="25.5" x14ac:dyDescent="0.2">
      <c r="A941" s="2322" t="s">
        <v>2372</v>
      </c>
      <c r="B941" s="2324" t="s">
        <v>1716</v>
      </c>
      <c r="C941" s="2322" t="s">
        <v>2716</v>
      </c>
      <c r="D941" s="1090">
        <v>0</v>
      </c>
      <c r="E941" s="1090" t="s">
        <v>2331</v>
      </c>
      <c r="F941" s="2311" t="s">
        <v>809</v>
      </c>
      <c r="G941" s="2312" t="s">
        <v>1716</v>
      </c>
      <c r="H941" s="2318">
        <v>-5500</v>
      </c>
      <c r="I941" s="2318">
        <v>0</v>
      </c>
      <c r="J941" s="2318">
        <v>0</v>
      </c>
      <c r="K941" s="2310"/>
      <c r="L941" s="2310"/>
      <c r="M941" s="2310"/>
      <c r="N941" s="2310"/>
      <c r="O941" s="2310" t="s">
        <v>287</v>
      </c>
      <c r="P941" s="2310" t="s">
        <v>417</v>
      </c>
      <c r="Q941" s="2310">
        <f>VLOOKUP(P941,Data!$D$2:$E$144,2,FALSE)</f>
        <v>43800000</v>
      </c>
      <c r="Y941" s="2317"/>
    </row>
    <row r="942" spans="1:25" x14ac:dyDescent="0.2">
      <c r="B942" s="2312" t="s">
        <v>1717</v>
      </c>
      <c r="D942" s="2318"/>
      <c r="E942" s="2318"/>
      <c r="F942" s="2311" t="s">
        <v>810</v>
      </c>
      <c r="G942" s="2312" t="s">
        <v>1717</v>
      </c>
      <c r="H942" s="2318">
        <v>0</v>
      </c>
      <c r="I942" s="2318">
        <v>-850</v>
      </c>
      <c r="J942" s="2318">
        <v>0</v>
      </c>
      <c r="Q942" s="2310" t="e">
        <f>VLOOKUP(P942,Data!$D$2:$E$144,2,FALSE)</f>
        <v>#N/A</v>
      </c>
    </row>
    <row r="943" spans="1:25" x14ac:dyDescent="0.2">
      <c r="B943" s="2312" t="s">
        <v>1725</v>
      </c>
      <c r="D943" s="2318"/>
      <c r="E943" s="2318"/>
      <c r="F943" s="2311" t="s">
        <v>818</v>
      </c>
      <c r="G943" s="2312" t="s">
        <v>1725</v>
      </c>
      <c r="H943" s="2318">
        <v>-58.65</v>
      </c>
      <c r="I943" s="2318">
        <v>0</v>
      </c>
      <c r="J943" s="2318">
        <v>0</v>
      </c>
      <c r="Q943" s="2310" t="e">
        <f>VLOOKUP(P943,Data!$D$2:$E$144,2,FALSE)</f>
        <v>#N/A</v>
      </c>
    </row>
    <row r="944" spans="1:25" x14ac:dyDescent="0.2">
      <c r="B944" s="2312" t="s">
        <v>1726</v>
      </c>
      <c r="D944" s="2318"/>
      <c r="E944" s="2318"/>
      <c r="F944" s="2311" t="s">
        <v>819</v>
      </c>
      <c r="G944" s="2312" t="s">
        <v>1726</v>
      </c>
      <c r="H944" s="2318">
        <v>-423.28</v>
      </c>
      <c r="I944" s="2318">
        <v>-567.79999999999995</v>
      </c>
      <c r="J944" s="2318">
        <v>0</v>
      </c>
      <c r="Q944" s="2310" t="e">
        <f>VLOOKUP(P944,Data!$D$2:$E$144,2,FALSE)</f>
        <v>#N/A</v>
      </c>
    </row>
    <row r="945" spans="1:25" ht="15" x14ac:dyDescent="0.25">
      <c r="A945" s="2322" t="s">
        <v>2832</v>
      </c>
      <c r="B945" s="2324" t="s">
        <v>1727</v>
      </c>
      <c r="C945" s="281"/>
      <c r="D945" s="1090">
        <v>0</v>
      </c>
      <c r="E945" s="1090" t="s">
        <v>2331</v>
      </c>
      <c r="F945" s="2311" t="s">
        <v>820</v>
      </c>
      <c r="G945" s="2312" t="s">
        <v>1727</v>
      </c>
      <c r="H945" s="2318">
        <v>-663.4</v>
      </c>
      <c r="I945" s="2318">
        <v>0</v>
      </c>
      <c r="J945" s="2318">
        <v>0</v>
      </c>
      <c r="Q945" s="2310" t="e">
        <f>VLOOKUP(P945,Data!$D$2:$E$144,2,FALSE)</f>
        <v>#N/A</v>
      </c>
    </row>
    <row r="946" spans="1:25" x14ac:dyDescent="0.2">
      <c r="A946" s="2322" t="s">
        <v>2443</v>
      </c>
      <c r="B946" s="2324" t="s">
        <v>1730</v>
      </c>
      <c r="C946" s="2322" t="s">
        <v>2605</v>
      </c>
      <c r="D946" s="1090"/>
      <c r="E946" s="1090" t="s">
        <v>2331</v>
      </c>
      <c r="F946" s="2311" t="s">
        <v>823</v>
      </c>
      <c r="G946" s="2312" t="s">
        <v>1730</v>
      </c>
      <c r="H946" s="2318">
        <v>0</v>
      </c>
      <c r="I946" s="2318">
        <v>-902.98</v>
      </c>
      <c r="J946" s="2318">
        <v>0</v>
      </c>
      <c r="O946" s="2310" t="s">
        <v>276</v>
      </c>
      <c r="P946" s="2310" t="s">
        <v>311</v>
      </c>
      <c r="Q946" s="2310">
        <f>VLOOKUP(P946,Data!$D$2:$E$144,2,FALSE)</f>
        <v>66000000</v>
      </c>
    </row>
    <row r="947" spans="1:25" ht="25.5" x14ac:dyDescent="0.2">
      <c r="A947" s="2322" t="s">
        <v>2832</v>
      </c>
      <c r="B947" s="2324" t="s">
        <v>1738</v>
      </c>
      <c r="C947" s="2322" t="s">
        <v>2995</v>
      </c>
      <c r="D947" s="1090">
        <v>0</v>
      </c>
      <c r="E947" s="1090" t="s">
        <v>2336</v>
      </c>
      <c r="F947" s="2311" t="s">
        <v>831</v>
      </c>
      <c r="G947" s="2312" t="s">
        <v>1738</v>
      </c>
      <c r="H947" s="2318">
        <v>-525</v>
      </c>
      <c r="I947" s="2318">
        <v>0</v>
      </c>
      <c r="J947" s="2318">
        <v>0</v>
      </c>
      <c r="O947" s="2310" t="s">
        <v>287</v>
      </c>
      <c r="P947" s="2310" t="s">
        <v>413</v>
      </c>
      <c r="Q947" s="2310">
        <f>VLOOKUP(P947,Data!$D$2:$E$144,2,FALSE)</f>
        <v>50110000</v>
      </c>
    </row>
    <row r="948" spans="1:25" x14ac:dyDescent="0.2">
      <c r="A948" s="2322" t="s">
        <v>2835</v>
      </c>
      <c r="B948" s="2324" t="s">
        <v>1741</v>
      </c>
      <c r="C948" s="2322" t="s">
        <v>3176</v>
      </c>
      <c r="D948" s="1090">
        <v>0</v>
      </c>
      <c r="E948" s="1090" t="s">
        <v>2336</v>
      </c>
      <c r="F948" s="2311" t="s">
        <v>834</v>
      </c>
      <c r="G948" s="2312" t="s">
        <v>1741</v>
      </c>
      <c r="H948" s="2318">
        <v>-159.05000000000001</v>
      </c>
      <c r="I948" s="2318">
        <v>-165.01</v>
      </c>
      <c r="J948" s="2318">
        <v>0</v>
      </c>
      <c r="O948" s="2310" t="s">
        <v>2503</v>
      </c>
      <c r="P948" s="2310" t="s">
        <v>395</v>
      </c>
      <c r="Q948" s="2310">
        <f>VLOOKUP(P948,Data!$D$2:$E$144,2,FALSE)</f>
        <v>35110000</v>
      </c>
    </row>
    <row r="949" spans="1:25" ht="15" x14ac:dyDescent="0.25">
      <c r="A949" s="2322" t="s">
        <v>2832</v>
      </c>
      <c r="B949" s="2324" t="s">
        <v>1743</v>
      </c>
      <c r="C949" s="281"/>
      <c r="D949" s="1090">
        <v>0</v>
      </c>
      <c r="E949" s="1090" t="s">
        <v>2331</v>
      </c>
      <c r="F949" s="2311" t="s">
        <v>836</v>
      </c>
      <c r="G949" s="2312" t="s">
        <v>1743</v>
      </c>
      <c r="H949" s="2318">
        <v>-845.78</v>
      </c>
      <c r="I949" s="2318">
        <v>0</v>
      </c>
      <c r="J949" s="2318">
        <v>0</v>
      </c>
      <c r="Q949" s="2310" t="e">
        <f>VLOOKUP(P949,Data!$D$2:$E$144,2,FALSE)</f>
        <v>#N/A</v>
      </c>
    </row>
    <row r="950" spans="1:25" x14ac:dyDescent="0.2">
      <c r="B950" s="2312" t="s">
        <v>1755</v>
      </c>
      <c r="D950" s="2318"/>
      <c r="E950" s="2318"/>
      <c r="F950" s="2311" t="s">
        <v>848</v>
      </c>
      <c r="G950" s="2312" t="s">
        <v>1755</v>
      </c>
      <c r="H950" s="2318">
        <v>-1960.15</v>
      </c>
      <c r="I950" s="2318">
        <v>-3435.95</v>
      </c>
      <c r="J950" s="2318">
        <v>0</v>
      </c>
      <c r="Q950" s="2310" t="e">
        <f>VLOOKUP(P950,Data!$D$2:$E$144,2,FALSE)</f>
        <v>#N/A</v>
      </c>
    </row>
    <row r="951" spans="1:25" ht="25.5" x14ac:dyDescent="0.2">
      <c r="A951" s="2322" t="s">
        <v>2832</v>
      </c>
      <c r="B951" s="2324" t="s">
        <v>1757</v>
      </c>
      <c r="C951" s="2322" t="s">
        <v>3017</v>
      </c>
      <c r="D951" s="1090">
        <v>0</v>
      </c>
      <c r="E951" s="1090" t="s">
        <v>2336</v>
      </c>
      <c r="F951" s="2311" t="s">
        <v>850</v>
      </c>
      <c r="G951" s="2312" t="s">
        <v>1757</v>
      </c>
      <c r="H951" s="2318">
        <v>0</v>
      </c>
      <c r="I951" s="2318">
        <v>-94.46</v>
      </c>
      <c r="J951" s="2318">
        <v>0</v>
      </c>
      <c r="O951" s="2310" t="s">
        <v>287</v>
      </c>
      <c r="P951" s="2310" t="s">
        <v>412</v>
      </c>
      <c r="Q951" s="2310">
        <f>VLOOKUP(P951,Data!$D$2:$E$144,2,FALSE)</f>
        <v>34300000</v>
      </c>
    </row>
    <row r="952" spans="1:25" x14ac:dyDescent="0.2">
      <c r="A952" s="2322" t="s">
        <v>2832</v>
      </c>
      <c r="B952" s="2324" t="s">
        <v>1761</v>
      </c>
      <c r="C952" s="2322" t="s">
        <v>2859</v>
      </c>
      <c r="D952" s="1090">
        <v>0</v>
      </c>
      <c r="E952" s="1090" t="s">
        <v>2331</v>
      </c>
      <c r="F952" s="2311" t="s">
        <v>854</v>
      </c>
      <c r="G952" s="2312" t="s">
        <v>1761</v>
      </c>
      <c r="H952" s="2318">
        <v>-623.97</v>
      </c>
      <c r="I952" s="2318">
        <v>-1046.69</v>
      </c>
      <c r="J952" s="2318">
        <v>0</v>
      </c>
      <c r="Q952" s="2310" t="e">
        <f>VLOOKUP(P952,Data!$D$2:$E$144,2,FALSE)</f>
        <v>#N/A</v>
      </c>
    </row>
    <row r="953" spans="1:25" x14ac:dyDescent="0.2">
      <c r="B953" s="2312" t="s">
        <v>1763</v>
      </c>
      <c r="D953" s="2318"/>
      <c r="E953" s="2318"/>
      <c r="F953" s="2311" t="s">
        <v>856</v>
      </c>
      <c r="G953" s="2312" t="s">
        <v>1763</v>
      </c>
      <c r="H953" s="2318">
        <v>-252</v>
      </c>
      <c r="I953" s="2318">
        <v>-108</v>
      </c>
      <c r="J953" s="2318">
        <v>0</v>
      </c>
      <c r="Q953" s="2310" t="e">
        <f>VLOOKUP(P953,Data!$D$2:$E$144,2,FALSE)</f>
        <v>#N/A</v>
      </c>
    </row>
    <row r="954" spans="1:25" x14ac:dyDescent="0.2">
      <c r="B954" s="2312" t="s">
        <v>1767</v>
      </c>
      <c r="D954" s="2318"/>
      <c r="E954" s="2318"/>
      <c r="F954" s="2311" t="s">
        <v>860</v>
      </c>
      <c r="G954" s="2312" t="s">
        <v>1767</v>
      </c>
      <c r="H954" s="2318">
        <v>-66</v>
      </c>
      <c r="I954" s="2318">
        <v>0</v>
      </c>
      <c r="J954" s="2318">
        <v>0</v>
      </c>
      <c r="Q954" s="2310" t="e">
        <f>VLOOKUP(P954,Data!$D$2:$E$144,2,FALSE)</f>
        <v>#N/A</v>
      </c>
    </row>
    <row r="955" spans="1:25" x14ac:dyDescent="0.2">
      <c r="B955" s="2312" t="s">
        <v>1768</v>
      </c>
      <c r="D955" s="2318"/>
      <c r="E955" s="2318"/>
      <c r="F955" s="2311" t="s">
        <v>861</v>
      </c>
      <c r="G955" s="2312" t="s">
        <v>1768</v>
      </c>
      <c r="H955" s="2318">
        <v>-565.87</v>
      </c>
      <c r="I955" s="2318">
        <v>0</v>
      </c>
      <c r="J955" s="2318">
        <v>0</v>
      </c>
      <c r="Q955" s="2310" t="e">
        <f>VLOOKUP(P955,Data!$D$2:$E$144,2,FALSE)</f>
        <v>#N/A</v>
      </c>
    </row>
    <row r="956" spans="1:25" x14ac:dyDescent="0.2">
      <c r="A956" s="2310" t="s">
        <v>2485</v>
      </c>
      <c r="B956" s="2312" t="s">
        <v>1772</v>
      </c>
      <c r="C956" s="2322" t="s">
        <v>2490</v>
      </c>
      <c r="D956" s="2318"/>
      <c r="E956" s="2318" t="s">
        <v>2336</v>
      </c>
      <c r="F956" s="2311" t="s">
        <v>865</v>
      </c>
      <c r="G956" s="2312" t="s">
        <v>1772</v>
      </c>
      <c r="H956" s="2318">
        <v>-145.99</v>
      </c>
      <c r="I956" s="2318">
        <v>0</v>
      </c>
      <c r="J956" s="2318">
        <v>0</v>
      </c>
      <c r="O956" s="2310" t="s">
        <v>427</v>
      </c>
      <c r="P956" s="2310" t="s">
        <v>370</v>
      </c>
      <c r="Q956" s="2310">
        <f>VLOOKUP(P956,Data!$D$2:$E$144,2,FALSE)</f>
        <v>30200000</v>
      </c>
    </row>
    <row r="957" spans="1:25" s="2315" customFormat="1" x14ac:dyDescent="0.2">
      <c r="A957" s="2322" t="s">
        <v>2835</v>
      </c>
      <c r="B957" s="2324" t="s">
        <v>1773</v>
      </c>
      <c r="C957" s="2322" t="s">
        <v>3013</v>
      </c>
      <c r="D957" s="1090">
        <v>1521</v>
      </c>
      <c r="E957" s="1090" t="s">
        <v>2336</v>
      </c>
      <c r="F957" s="2311" t="s">
        <v>866</v>
      </c>
      <c r="G957" s="2312" t="s">
        <v>1773</v>
      </c>
      <c r="H957" s="2318">
        <v>0</v>
      </c>
      <c r="I957" s="2318">
        <v>-10660.51</v>
      </c>
      <c r="J957" s="2318">
        <v>0</v>
      </c>
      <c r="K957" s="2310"/>
      <c r="L957" s="2310"/>
      <c r="M957" s="2310"/>
      <c r="N957" s="2310"/>
      <c r="O957" s="2310" t="s">
        <v>2503</v>
      </c>
      <c r="P957" s="2310" t="s">
        <v>395</v>
      </c>
      <c r="Q957" s="2310">
        <f>VLOOKUP(P957,Data!$D$2:$E$144,2,FALSE)</f>
        <v>35110000</v>
      </c>
      <c r="Y957" s="2317"/>
    </row>
    <row r="958" spans="1:25" x14ac:dyDescent="0.2">
      <c r="B958" s="2312" t="s">
        <v>1774</v>
      </c>
      <c r="D958" s="2318"/>
      <c r="E958" s="2318"/>
      <c r="F958" s="2311" t="s">
        <v>867</v>
      </c>
      <c r="G958" s="2312" t="s">
        <v>1774</v>
      </c>
      <c r="H958" s="2318">
        <v>-256</v>
      </c>
      <c r="I958" s="2318">
        <v>0</v>
      </c>
      <c r="J958" s="2318">
        <v>0</v>
      </c>
      <c r="Q958" s="2310" t="e">
        <f>VLOOKUP(P958,Data!$D$2:$E$144,2,FALSE)</f>
        <v>#N/A</v>
      </c>
    </row>
    <row r="959" spans="1:25" x14ac:dyDescent="0.2">
      <c r="A959" s="2322"/>
      <c r="B959" s="2324" t="s">
        <v>1779</v>
      </c>
      <c r="C959" s="2322"/>
      <c r="D959" s="1090"/>
      <c r="E959" s="1090"/>
      <c r="F959" s="2311" t="s">
        <v>872</v>
      </c>
      <c r="G959" s="2312" t="s">
        <v>1779</v>
      </c>
      <c r="H959" s="2318">
        <v>-75</v>
      </c>
      <c r="I959" s="2318">
        <v>0</v>
      </c>
      <c r="J959" s="2318">
        <v>0</v>
      </c>
      <c r="Q959" s="2310" t="e">
        <f>VLOOKUP(P959,Data!$D$2:$E$144,2,FALSE)</f>
        <v>#N/A</v>
      </c>
    </row>
    <row r="960" spans="1:25" x14ac:dyDescent="0.2">
      <c r="B960" s="2312" t="s">
        <v>1783</v>
      </c>
      <c r="D960" s="2318"/>
      <c r="E960" s="2318"/>
      <c r="F960" s="2311" t="s">
        <v>876</v>
      </c>
      <c r="G960" s="2312" t="s">
        <v>1783</v>
      </c>
      <c r="H960" s="2318">
        <v>-8024.84</v>
      </c>
      <c r="I960" s="2318">
        <v>-748.32</v>
      </c>
      <c r="J960" s="2318">
        <v>0</v>
      </c>
      <c r="Q960" s="2310" t="e">
        <f>VLOOKUP(P960,Data!$D$2:$E$144,2,FALSE)</f>
        <v>#N/A</v>
      </c>
    </row>
    <row r="961" spans="1:17" x14ac:dyDescent="0.2">
      <c r="B961" s="2312" t="s">
        <v>1784</v>
      </c>
      <c r="D961" s="2318"/>
      <c r="E961" s="2318"/>
      <c r="F961" s="2311" t="s">
        <v>877</v>
      </c>
      <c r="G961" s="2312" t="s">
        <v>1784</v>
      </c>
      <c r="H961" s="2318">
        <v>-392.5</v>
      </c>
      <c r="I961" s="2318">
        <v>-315</v>
      </c>
      <c r="J961" s="2318">
        <v>0</v>
      </c>
      <c r="Q961" s="2310" t="e">
        <f>VLOOKUP(P961,Data!$D$2:$E$144,2,FALSE)</f>
        <v>#N/A</v>
      </c>
    </row>
    <row r="962" spans="1:17" x14ac:dyDescent="0.2">
      <c r="A962" s="2322"/>
      <c r="B962" s="2324" t="s">
        <v>1785</v>
      </c>
      <c r="C962" s="2322"/>
      <c r="D962" s="1090"/>
      <c r="E962" s="1090"/>
      <c r="F962" s="2311" t="s">
        <v>878</v>
      </c>
      <c r="G962" s="2312" t="s">
        <v>1785</v>
      </c>
      <c r="H962" s="2318">
        <v>0</v>
      </c>
      <c r="I962" s="2318">
        <v>-80</v>
      </c>
      <c r="J962" s="2318">
        <v>0</v>
      </c>
      <c r="Q962" s="2310" t="e">
        <f>VLOOKUP(P962,Data!$D$2:$E$144,2,FALSE)</f>
        <v>#N/A</v>
      </c>
    </row>
    <row r="963" spans="1:17" x14ac:dyDescent="0.2">
      <c r="B963" s="2312" t="s">
        <v>1788</v>
      </c>
      <c r="D963" s="2318"/>
      <c r="E963" s="2318"/>
      <c r="F963" s="2311" t="s">
        <v>881</v>
      </c>
      <c r="G963" s="2312" t="s">
        <v>1788</v>
      </c>
      <c r="H963" s="2318">
        <v>-28519.64</v>
      </c>
      <c r="I963" s="2318">
        <v>0</v>
      </c>
      <c r="J963" s="2318">
        <v>0</v>
      </c>
      <c r="Q963" s="2310" t="e">
        <f>VLOOKUP(P963,Data!$D$2:$E$144,2,FALSE)</f>
        <v>#N/A</v>
      </c>
    </row>
    <row r="964" spans="1:17" x14ac:dyDescent="0.2">
      <c r="B964" s="2312" t="s">
        <v>1789</v>
      </c>
      <c r="D964" s="2318"/>
      <c r="E964" s="2318"/>
      <c r="F964" s="2311" t="s">
        <v>882</v>
      </c>
      <c r="G964" s="2312" t="s">
        <v>1789</v>
      </c>
      <c r="H964" s="2318">
        <v>0</v>
      </c>
      <c r="I964" s="2318">
        <v>-900</v>
      </c>
      <c r="J964" s="2318">
        <v>0</v>
      </c>
      <c r="Q964" s="2310" t="e">
        <f>VLOOKUP(P964,Data!$D$2:$E$144,2,FALSE)</f>
        <v>#N/A</v>
      </c>
    </row>
    <row r="965" spans="1:17" x14ac:dyDescent="0.2">
      <c r="B965" s="2312" t="s">
        <v>1794</v>
      </c>
      <c r="D965" s="2318"/>
      <c r="E965" s="2318"/>
      <c r="F965" s="2311" t="s">
        <v>887</v>
      </c>
      <c r="G965" s="2312" t="s">
        <v>1794</v>
      </c>
      <c r="H965" s="2318">
        <v>-45</v>
      </c>
      <c r="I965" s="2318">
        <v>0</v>
      </c>
      <c r="J965" s="2318">
        <v>0</v>
      </c>
      <c r="Q965" s="2310" t="e">
        <f>VLOOKUP(P965,Data!$D$2:$E$144,2,FALSE)</f>
        <v>#N/A</v>
      </c>
    </row>
    <row r="966" spans="1:17" x14ac:dyDescent="0.2">
      <c r="B966" s="2312" t="s">
        <v>1798</v>
      </c>
      <c r="D966" s="2318"/>
      <c r="E966" s="2318"/>
      <c r="F966" s="2311" t="s">
        <v>891</v>
      </c>
      <c r="G966" s="2312" t="s">
        <v>1798</v>
      </c>
      <c r="H966" s="2318">
        <v>-120</v>
      </c>
      <c r="I966" s="2318">
        <v>-5375.5</v>
      </c>
      <c r="J966" s="2318">
        <v>0</v>
      </c>
      <c r="Q966" s="2310" t="e">
        <f>VLOOKUP(P966,Data!$D$2:$E$144,2,FALSE)</f>
        <v>#N/A</v>
      </c>
    </row>
    <row r="967" spans="1:17" x14ac:dyDescent="0.2">
      <c r="A967" s="2322" t="s">
        <v>2835</v>
      </c>
      <c r="B967" s="2324" t="s">
        <v>1800</v>
      </c>
      <c r="C967" s="2322" t="s">
        <v>3169</v>
      </c>
      <c r="D967" s="1090">
        <v>0</v>
      </c>
      <c r="E967" s="1090" t="s">
        <v>2331</v>
      </c>
      <c r="F967" s="2311" t="s">
        <v>893</v>
      </c>
      <c r="G967" s="2312" t="s">
        <v>1800</v>
      </c>
      <c r="H967" s="2318">
        <v>-756</v>
      </c>
      <c r="I967" s="2318">
        <v>0</v>
      </c>
      <c r="J967" s="2318">
        <v>0</v>
      </c>
      <c r="Q967" s="2310" t="e">
        <f>VLOOKUP(P967,Data!$D$2:$E$144,2,FALSE)</f>
        <v>#N/A</v>
      </c>
    </row>
    <row r="968" spans="1:17" x14ac:dyDescent="0.2">
      <c r="B968" s="2312" t="s">
        <v>1803</v>
      </c>
      <c r="D968" s="2318"/>
      <c r="E968" s="2318"/>
      <c r="F968" s="2311" t="s">
        <v>896</v>
      </c>
      <c r="G968" s="2312" t="s">
        <v>1803</v>
      </c>
      <c r="H968" s="2318">
        <v>0</v>
      </c>
      <c r="I968" s="2318">
        <v>-451</v>
      </c>
      <c r="J968" s="2318">
        <v>0</v>
      </c>
      <c r="Q968" s="2310" t="e">
        <f>VLOOKUP(P968,Data!$D$2:$E$144,2,FALSE)</f>
        <v>#N/A</v>
      </c>
    </row>
    <row r="969" spans="1:17" x14ac:dyDescent="0.2">
      <c r="B969" s="2312" t="s">
        <v>1806</v>
      </c>
      <c r="D969" s="2318"/>
      <c r="E969" s="2318"/>
      <c r="F969" s="2311" t="s">
        <v>899</v>
      </c>
      <c r="G969" s="2312" t="s">
        <v>1806</v>
      </c>
      <c r="H969" s="2318">
        <v>0</v>
      </c>
      <c r="I969" s="2318">
        <v>-97.5</v>
      </c>
      <c r="J969" s="2318">
        <v>0</v>
      </c>
      <c r="Q969" s="2310" t="e">
        <f>VLOOKUP(P969,Data!$D$2:$E$144,2,FALSE)</f>
        <v>#N/A</v>
      </c>
    </row>
    <row r="970" spans="1:17" x14ac:dyDescent="0.2">
      <c r="A970" s="2322" t="s">
        <v>2832</v>
      </c>
      <c r="B970" s="2324" t="s">
        <v>1809</v>
      </c>
      <c r="C970" s="280" t="s">
        <v>3008</v>
      </c>
      <c r="D970" s="1090">
        <v>0</v>
      </c>
      <c r="E970" s="1090" t="s">
        <v>2331</v>
      </c>
      <c r="F970" s="2311" t="s">
        <v>902</v>
      </c>
      <c r="G970" s="2312" t="s">
        <v>1809</v>
      </c>
      <c r="H970" s="2318">
        <v>-822.2</v>
      </c>
      <c r="I970" s="2318">
        <v>0</v>
      </c>
      <c r="J970" s="2318">
        <v>0</v>
      </c>
      <c r="Q970" s="2310" t="e">
        <f>VLOOKUP(P970,Data!$D$2:$E$144,2,FALSE)</f>
        <v>#N/A</v>
      </c>
    </row>
    <row r="971" spans="1:17" x14ac:dyDescent="0.2">
      <c r="B971" s="2312" t="s">
        <v>1810</v>
      </c>
      <c r="D971" s="2318"/>
      <c r="E971" s="2318"/>
      <c r="F971" s="2311" t="s">
        <v>903</v>
      </c>
      <c r="G971" s="2312" t="s">
        <v>1810</v>
      </c>
      <c r="H971" s="2318">
        <v>0</v>
      </c>
      <c r="I971" s="2318">
        <v>-455</v>
      </c>
      <c r="J971" s="2318">
        <v>0</v>
      </c>
      <c r="Q971" s="2310" t="e">
        <f>VLOOKUP(P971,Data!$D$2:$E$144,2,FALSE)</f>
        <v>#N/A</v>
      </c>
    </row>
    <row r="972" spans="1:17" ht="25.5" x14ac:dyDescent="0.2">
      <c r="A972" s="2322" t="s">
        <v>2372</v>
      </c>
      <c r="B972" s="2324" t="s">
        <v>1811</v>
      </c>
      <c r="C972" s="2322" t="s">
        <v>2726</v>
      </c>
      <c r="D972" s="1090">
        <v>0</v>
      </c>
      <c r="E972" s="1090" t="s">
        <v>2331</v>
      </c>
      <c r="F972" s="2311" t="s">
        <v>904</v>
      </c>
      <c r="G972" s="2312" t="s">
        <v>1811</v>
      </c>
      <c r="H972" s="2318">
        <v>-2500</v>
      </c>
      <c r="I972" s="2318">
        <v>-2500</v>
      </c>
      <c r="J972" s="2318">
        <v>0</v>
      </c>
      <c r="O972" s="2310" t="s">
        <v>427</v>
      </c>
      <c r="P972" s="2310" t="s">
        <v>371</v>
      </c>
      <c r="Q972" s="2310">
        <f>VLOOKUP(P972,Data!$D$2:$E$144,2,FALSE)</f>
        <v>72610000</v>
      </c>
    </row>
    <row r="973" spans="1:17" ht="25.5" x14ac:dyDescent="0.2">
      <c r="A973" s="2310" t="s">
        <v>2481</v>
      </c>
      <c r="B973" s="2312" t="s">
        <v>1813</v>
      </c>
      <c r="C973" s="2322" t="s">
        <v>2491</v>
      </c>
      <c r="D973" s="1090" t="s">
        <v>2492</v>
      </c>
      <c r="E973" s="1090" t="s">
        <v>2336</v>
      </c>
      <c r="F973" s="2311" t="s">
        <v>906</v>
      </c>
      <c r="G973" s="2312" t="s">
        <v>1813</v>
      </c>
      <c r="H973" s="2318">
        <v>-299</v>
      </c>
      <c r="I973" s="2318">
        <v>-333</v>
      </c>
      <c r="J973" s="2318">
        <v>0</v>
      </c>
      <c r="O973" s="2310" t="s">
        <v>284</v>
      </c>
      <c r="P973" s="2310" t="s">
        <v>386</v>
      </c>
      <c r="Q973" s="2310">
        <f>VLOOKUP(P973,Data!$D$2:$E$144,2,FALSE)</f>
        <v>50310000</v>
      </c>
    </row>
    <row r="974" spans="1:17" ht="15" x14ac:dyDescent="0.25">
      <c r="A974" s="2322" t="s">
        <v>2832</v>
      </c>
      <c r="B974" s="2324" t="s">
        <v>1814</v>
      </c>
      <c r="C974" s="281"/>
      <c r="D974" s="1090">
        <v>0</v>
      </c>
      <c r="E974" s="1090" t="s">
        <v>2331</v>
      </c>
      <c r="F974" s="2311" t="s">
        <v>907</v>
      </c>
      <c r="G974" s="2312" t="s">
        <v>1814</v>
      </c>
      <c r="H974" s="2318">
        <v>0</v>
      </c>
      <c r="I974" s="2318">
        <v>-117.2</v>
      </c>
      <c r="J974" s="2318">
        <v>0</v>
      </c>
      <c r="Q974" s="2310" t="e">
        <f>VLOOKUP(P974,Data!$D$2:$E$144,2,FALSE)</f>
        <v>#N/A</v>
      </c>
    </row>
    <row r="975" spans="1:17" x14ac:dyDescent="0.2">
      <c r="B975" s="2312" t="s">
        <v>1816</v>
      </c>
      <c r="D975" s="2318"/>
      <c r="E975" s="2318"/>
      <c r="F975" s="2311" t="s">
        <v>909</v>
      </c>
      <c r="G975" s="2312" t="s">
        <v>1816</v>
      </c>
      <c r="H975" s="2318">
        <v>0</v>
      </c>
      <c r="I975" s="2318">
        <v>-3740</v>
      </c>
      <c r="J975" s="2318">
        <v>0</v>
      </c>
      <c r="Q975" s="2310" t="e">
        <f>VLOOKUP(P975,Data!$D$2:$E$144,2,FALSE)</f>
        <v>#N/A</v>
      </c>
    </row>
    <row r="976" spans="1:17" x14ac:dyDescent="0.2">
      <c r="A976" s="2315"/>
      <c r="B976" s="2314"/>
      <c r="C976" s="2315"/>
      <c r="D976" s="2319">
        <f>SUM(D977:D978)</f>
        <v>0</v>
      </c>
      <c r="E976" s="2319"/>
      <c r="F976" s="2313" t="s">
        <v>911</v>
      </c>
      <c r="G976" s="2314" t="s">
        <v>1818</v>
      </c>
      <c r="H976" s="2319">
        <v>-2597</v>
      </c>
      <c r="I976" s="2319">
        <v>0</v>
      </c>
      <c r="J976" s="2319">
        <v>0</v>
      </c>
      <c r="K976" s="2315"/>
      <c r="L976" s="2315"/>
      <c r="M976" s="2315"/>
      <c r="N976" s="2315"/>
      <c r="O976" s="2315"/>
      <c r="P976" s="2315"/>
      <c r="Q976" s="2315" t="e">
        <f>VLOOKUP(P976,Data!$D$2:$E$144,2,FALSE)</f>
        <v>#N/A</v>
      </c>
    </row>
    <row r="977" spans="1:25" ht="25.5" x14ac:dyDescent="0.2">
      <c r="A977" s="2322" t="s">
        <v>2524</v>
      </c>
      <c r="B977" s="2324" t="s">
        <v>2584</v>
      </c>
      <c r="C977" s="2322" t="s">
        <v>2545</v>
      </c>
      <c r="D977" s="1090">
        <v>0</v>
      </c>
      <c r="E977" s="1090" t="s">
        <v>2331</v>
      </c>
      <c r="F977" s="2311" t="s">
        <v>911</v>
      </c>
      <c r="G977" s="2312" t="s">
        <v>1818</v>
      </c>
      <c r="H977" s="1090"/>
      <c r="I977" s="1090"/>
      <c r="J977" s="1090"/>
      <c r="O977" s="2310" t="s">
        <v>284</v>
      </c>
      <c r="P977" s="2310" t="s">
        <v>388</v>
      </c>
      <c r="Q977" s="2310">
        <f>VLOOKUP(P977,Data!$D$2:$E$144,2,FALSE)</f>
        <v>22000000</v>
      </c>
    </row>
    <row r="978" spans="1:25" ht="25.5" x14ac:dyDescent="0.2">
      <c r="A978" s="2322" t="s">
        <v>2564</v>
      </c>
      <c r="B978" s="2324" t="s">
        <v>2585</v>
      </c>
      <c r="C978" s="2322" t="s">
        <v>2586</v>
      </c>
      <c r="D978" s="1090">
        <v>0</v>
      </c>
      <c r="E978" s="1090" t="s">
        <v>2337</v>
      </c>
      <c r="F978" s="2311" t="s">
        <v>911</v>
      </c>
      <c r="G978" s="2312" t="s">
        <v>1818</v>
      </c>
      <c r="H978" s="1090"/>
      <c r="I978" s="1090"/>
      <c r="J978" s="1090"/>
      <c r="O978" s="2310" t="s">
        <v>284</v>
      </c>
      <c r="P978" s="2310" t="s">
        <v>388</v>
      </c>
      <c r="Q978" s="2310">
        <f>VLOOKUP(P978,Data!$D$2:$E$144,2,FALSE)</f>
        <v>22000000</v>
      </c>
    </row>
    <row r="979" spans="1:25" ht="25.5" x14ac:dyDescent="0.25">
      <c r="A979" s="2322" t="s">
        <v>2524</v>
      </c>
      <c r="B979" s="2324" t="s">
        <v>1819</v>
      </c>
      <c r="C979" s="281"/>
      <c r="D979" s="1090">
        <v>0</v>
      </c>
      <c r="E979" s="1090" t="s">
        <v>2331</v>
      </c>
      <c r="F979" s="2311" t="s">
        <v>912</v>
      </c>
      <c r="G979" s="2312" t="s">
        <v>1819</v>
      </c>
      <c r="H979" s="2318">
        <v>-2631.84</v>
      </c>
      <c r="I979" s="2318">
        <v>0</v>
      </c>
      <c r="J979" s="2318">
        <v>0</v>
      </c>
      <c r="Q979" s="2310" t="e">
        <f>VLOOKUP(P979,Data!$D$2:$E$144,2,FALSE)</f>
        <v>#N/A</v>
      </c>
    </row>
    <row r="980" spans="1:25" ht="15" x14ac:dyDescent="0.25">
      <c r="A980" s="2322" t="s">
        <v>2832</v>
      </c>
      <c r="B980" s="2324" t="s">
        <v>1823</v>
      </c>
      <c r="C980" s="281"/>
      <c r="D980" s="1090">
        <v>0</v>
      </c>
      <c r="E980" s="1090" t="s">
        <v>2331</v>
      </c>
      <c r="F980" s="2311" t="s">
        <v>916</v>
      </c>
      <c r="G980" s="2312" t="s">
        <v>1823</v>
      </c>
      <c r="H980" s="2318">
        <v>-70</v>
      </c>
      <c r="I980" s="2318">
        <v>0</v>
      </c>
      <c r="J980" s="2318">
        <v>0</v>
      </c>
      <c r="Q980" s="2310" t="e">
        <f>VLOOKUP(P980,Data!$D$2:$E$144,2,FALSE)</f>
        <v>#N/A</v>
      </c>
    </row>
    <row r="981" spans="1:25" x14ac:dyDescent="0.2">
      <c r="A981" s="2322" t="s">
        <v>2832</v>
      </c>
      <c r="B981" s="2324" t="s">
        <v>1826</v>
      </c>
      <c r="C981" s="2322" t="s">
        <v>2987</v>
      </c>
      <c r="D981" s="1090">
        <v>0</v>
      </c>
      <c r="E981" s="1090" t="s">
        <v>2336</v>
      </c>
      <c r="F981" s="2311" t="s">
        <v>919</v>
      </c>
      <c r="G981" s="2312" t="s">
        <v>1826</v>
      </c>
      <c r="H981" s="2318">
        <v>-1515.29</v>
      </c>
      <c r="I981" s="2318">
        <v>-470.22</v>
      </c>
      <c r="J981" s="2318">
        <v>0</v>
      </c>
      <c r="O981" s="2310" t="s">
        <v>2503</v>
      </c>
      <c r="P981" s="2310" t="s">
        <v>395</v>
      </c>
      <c r="Q981" s="2310">
        <f>VLOOKUP(P981,Data!$D$2:$E$144,2,FALSE)</f>
        <v>35110000</v>
      </c>
    </row>
    <row r="982" spans="1:25" x14ac:dyDescent="0.2">
      <c r="B982" s="2312" t="s">
        <v>1827</v>
      </c>
      <c r="D982" s="2318"/>
      <c r="E982" s="2318"/>
      <c r="F982" s="2311" t="s">
        <v>920</v>
      </c>
      <c r="G982" s="2312" t="s">
        <v>1827</v>
      </c>
      <c r="H982" s="2318">
        <v>-45</v>
      </c>
      <c r="I982" s="2318">
        <v>-45</v>
      </c>
      <c r="J982" s="2318">
        <v>0</v>
      </c>
      <c r="Q982" s="2310" t="e">
        <f>VLOOKUP(P982,Data!$D$2:$E$144,2,FALSE)</f>
        <v>#N/A</v>
      </c>
    </row>
    <row r="983" spans="1:25" x14ac:dyDescent="0.2">
      <c r="A983" s="2322" t="s">
        <v>2835</v>
      </c>
      <c r="B983" s="2324" t="s">
        <v>1829</v>
      </c>
      <c r="C983" s="2322" t="s">
        <v>3050</v>
      </c>
      <c r="D983" s="1090">
        <v>0</v>
      </c>
      <c r="E983" s="1090" t="s">
        <v>2331</v>
      </c>
      <c r="F983" s="2311" t="s">
        <v>922</v>
      </c>
      <c r="G983" s="2312" t="s">
        <v>1829</v>
      </c>
      <c r="H983" s="2318">
        <v>-199.35</v>
      </c>
      <c r="I983" s="2318">
        <v>0</v>
      </c>
      <c r="J983" s="2318">
        <v>0</v>
      </c>
      <c r="Q983" s="2310" t="e">
        <f>VLOOKUP(P983,Data!$D$2:$E$144,2,FALSE)</f>
        <v>#N/A</v>
      </c>
    </row>
    <row r="984" spans="1:25" ht="25.5" x14ac:dyDescent="0.2">
      <c r="A984" s="2322" t="s">
        <v>2835</v>
      </c>
      <c r="B984" s="2324" t="s">
        <v>1834</v>
      </c>
      <c r="C984" s="2322" t="s">
        <v>2974</v>
      </c>
      <c r="D984" s="1090">
        <v>0</v>
      </c>
      <c r="E984" s="1090" t="s">
        <v>2337</v>
      </c>
      <c r="F984" s="2311" t="s">
        <v>927</v>
      </c>
      <c r="G984" s="2312" t="s">
        <v>1834</v>
      </c>
      <c r="H984" s="2318">
        <v>-3683.5</v>
      </c>
      <c r="I984" s="2318">
        <v>0</v>
      </c>
      <c r="J984" s="2318">
        <v>0</v>
      </c>
      <c r="O984" s="2310" t="s">
        <v>2379</v>
      </c>
      <c r="P984" s="2310" t="s">
        <v>343</v>
      </c>
      <c r="Q984" s="2310">
        <f>VLOOKUP(P984,Data!$D$2:$E$144,2,FALSE)</f>
        <v>18100000</v>
      </c>
    </row>
    <row r="985" spans="1:25" x14ac:dyDescent="0.2">
      <c r="A985" s="2322" t="s">
        <v>2835</v>
      </c>
      <c r="B985" s="2324" t="s">
        <v>1836</v>
      </c>
      <c r="C985" s="2322" t="s">
        <v>3105</v>
      </c>
      <c r="D985" s="1090">
        <v>0</v>
      </c>
      <c r="E985" s="1090" t="s">
        <v>2331</v>
      </c>
      <c r="F985" s="2311" t="s">
        <v>929</v>
      </c>
      <c r="G985" s="2312" t="s">
        <v>1836</v>
      </c>
      <c r="H985" s="2318">
        <v>-266.8</v>
      </c>
      <c r="I985" s="2318">
        <v>0</v>
      </c>
      <c r="J985" s="2318">
        <v>0</v>
      </c>
      <c r="Q985" s="2310" t="e">
        <f>VLOOKUP(P985,Data!$D$2:$E$144,2,FALSE)</f>
        <v>#N/A</v>
      </c>
    </row>
    <row r="986" spans="1:25" ht="25.5" x14ac:dyDescent="0.2">
      <c r="A986" s="2322" t="s">
        <v>2832</v>
      </c>
      <c r="B986" s="2324" t="s">
        <v>1837</v>
      </c>
      <c r="C986" s="2322" t="s">
        <v>2946</v>
      </c>
      <c r="D986" s="1090">
        <v>0</v>
      </c>
      <c r="E986" s="1090" t="s">
        <v>2331</v>
      </c>
      <c r="F986" s="2311" t="s">
        <v>930</v>
      </c>
      <c r="G986" s="2312" t="s">
        <v>1837</v>
      </c>
      <c r="H986" s="2318">
        <v>-1125</v>
      </c>
      <c r="I986" s="2318">
        <v>0</v>
      </c>
      <c r="J986" s="2318">
        <v>0</v>
      </c>
      <c r="O986" s="2310" t="s">
        <v>287</v>
      </c>
      <c r="P986" s="2310" t="s">
        <v>412</v>
      </c>
      <c r="Q986" s="2310">
        <f>VLOOKUP(P986,Data!$D$2:$E$144,2,FALSE)</f>
        <v>34300000</v>
      </c>
    </row>
    <row r="987" spans="1:25" s="2315" customFormat="1" x14ac:dyDescent="0.2">
      <c r="A987" s="2322" t="s">
        <v>2835</v>
      </c>
      <c r="B987" s="2324" t="s">
        <v>1838</v>
      </c>
      <c r="C987" s="2322" t="s">
        <v>3096</v>
      </c>
      <c r="D987" s="1090">
        <v>0</v>
      </c>
      <c r="E987" s="1090" t="s">
        <v>2331</v>
      </c>
      <c r="F987" s="2311" t="s">
        <v>931</v>
      </c>
      <c r="G987" s="2312" t="s">
        <v>1838</v>
      </c>
      <c r="H987" s="2318">
        <v>-625.80999999999995</v>
      </c>
      <c r="I987" s="2318">
        <v>0</v>
      </c>
      <c r="J987" s="2318">
        <v>0</v>
      </c>
      <c r="K987" s="2310"/>
      <c r="L987" s="2310"/>
      <c r="M987" s="2310"/>
      <c r="N987" s="2310"/>
      <c r="O987" s="2310"/>
      <c r="P987" s="2310"/>
      <c r="Q987" s="2310" t="e">
        <f>VLOOKUP(P987,Data!$D$2:$E$144,2,FALSE)</f>
        <v>#N/A</v>
      </c>
      <c r="Y987" s="2317"/>
    </row>
    <row r="988" spans="1:25" x14ac:dyDescent="0.2">
      <c r="B988" s="2312" t="s">
        <v>1839</v>
      </c>
      <c r="D988" s="2318"/>
      <c r="E988" s="2318"/>
      <c r="F988" s="2311" t="s">
        <v>932</v>
      </c>
      <c r="G988" s="2312" t="s">
        <v>1839</v>
      </c>
      <c r="H988" s="2318">
        <v>-540</v>
      </c>
      <c r="I988" s="2318">
        <v>0</v>
      </c>
      <c r="J988" s="2318">
        <v>0</v>
      </c>
      <c r="Q988" s="2310" t="e">
        <f>VLOOKUP(P988,Data!$D$2:$E$144,2,FALSE)</f>
        <v>#N/A</v>
      </c>
    </row>
    <row r="989" spans="1:25" x14ac:dyDescent="0.2">
      <c r="A989" s="2310" t="s">
        <v>2485</v>
      </c>
      <c r="B989" s="2312" t="s">
        <v>1840</v>
      </c>
      <c r="C989" s="2310" t="s">
        <v>2494</v>
      </c>
      <c r="D989" s="2318"/>
      <c r="E989" s="2318"/>
      <c r="F989" s="2311" t="s">
        <v>933</v>
      </c>
      <c r="G989" s="2312" t="s">
        <v>1840</v>
      </c>
      <c r="H989" s="2318">
        <v>-198</v>
      </c>
      <c r="I989" s="2318">
        <v>0</v>
      </c>
      <c r="J989" s="2318">
        <v>0</v>
      </c>
      <c r="Q989" s="2310" t="e">
        <f>VLOOKUP(P989,Data!$D$2:$E$144,2,FALSE)</f>
        <v>#N/A</v>
      </c>
    </row>
    <row r="990" spans="1:25" x14ac:dyDescent="0.2">
      <c r="A990" s="2322" t="s">
        <v>2835</v>
      </c>
      <c r="B990" s="2324" t="s">
        <v>1841</v>
      </c>
      <c r="C990" s="2322" t="s">
        <v>3109</v>
      </c>
      <c r="D990" s="1090">
        <v>0</v>
      </c>
      <c r="E990" s="1090" t="s">
        <v>2331</v>
      </c>
      <c r="F990" s="2311" t="s">
        <v>934</v>
      </c>
      <c r="G990" s="2312" t="s">
        <v>1841</v>
      </c>
      <c r="H990" s="2318">
        <v>-699.95</v>
      </c>
      <c r="I990" s="2318">
        <v>0</v>
      </c>
      <c r="J990" s="2318">
        <v>0</v>
      </c>
      <c r="Q990" s="2310" t="e">
        <f>VLOOKUP(P990,Data!$D$2:$E$144,2,FALSE)</f>
        <v>#N/A</v>
      </c>
    </row>
    <row r="991" spans="1:25" x14ac:dyDescent="0.2">
      <c r="B991" s="2312" t="s">
        <v>1845</v>
      </c>
      <c r="D991" s="2318"/>
      <c r="E991" s="2318"/>
      <c r="F991" s="2311" t="s">
        <v>938</v>
      </c>
      <c r="G991" s="2312" t="s">
        <v>1845</v>
      </c>
      <c r="H991" s="2318">
        <v>-372.3</v>
      </c>
      <c r="I991" s="2318">
        <v>0</v>
      </c>
      <c r="J991" s="2318">
        <v>0</v>
      </c>
      <c r="Q991" s="2310" t="e">
        <f>VLOOKUP(P991,Data!$D$2:$E$144,2,FALSE)</f>
        <v>#N/A</v>
      </c>
    </row>
    <row r="992" spans="1:25" x14ac:dyDescent="0.2">
      <c r="B992" s="2312" t="s">
        <v>1850</v>
      </c>
      <c r="D992" s="2318"/>
      <c r="E992" s="2318"/>
      <c r="F992" s="2311" t="s">
        <v>943</v>
      </c>
      <c r="G992" s="2312" t="s">
        <v>1850</v>
      </c>
      <c r="H992" s="2318">
        <v>0</v>
      </c>
      <c r="I992" s="2318">
        <v>-698.75</v>
      </c>
      <c r="J992" s="2318">
        <v>0</v>
      </c>
      <c r="Q992" s="2310" t="e">
        <f>VLOOKUP(P992,Data!$D$2:$E$144,2,FALSE)</f>
        <v>#N/A</v>
      </c>
    </row>
    <row r="993" spans="1:17" x14ac:dyDescent="0.2">
      <c r="B993" s="2312" t="s">
        <v>1855</v>
      </c>
      <c r="D993" s="2318"/>
      <c r="E993" s="2318"/>
      <c r="F993" s="2311" t="s">
        <v>948</v>
      </c>
      <c r="G993" s="2312" t="s">
        <v>1855</v>
      </c>
      <c r="H993" s="2318">
        <v>-967</v>
      </c>
      <c r="I993" s="2318">
        <v>0</v>
      </c>
      <c r="J993" s="2318">
        <v>0</v>
      </c>
      <c r="Q993" s="2310" t="e">
        <f>VLOOKUP(P993,Data!$D$2:$E$144,2,FALSE)</f>
        <v>#N/A</v>
      </c>
    </row>
    <row r="994" spans="1:17" x14ac:dyDescent="0.2">
      <c r="B994" s="2312" t="s">
        <v>1861</v>
      </c>
      <c r="D994" s="2318"/>
      <c r="E994" s="2318"/>
      <c r="F994" s="2311" t="s">
        <v>954</v>
      </c>
      <c r="G994" s="2312" t="s">
        <v>1861</v>
      </c>
      <c r="H994" s="2318">
        <v>0</v>
      </c>
      <c r="I994" s="2318">
        <v>-336</v>
      </c>
      <c r="J994" s="2318">
        <v>0</v>
      </c>
      <c r="Q994" s="2310" t="e">
        <f>VLOOKUP(P994,Data!$D$2:$E$144,2,FALSE)</f>
        <v>#N/A</v>
      </c>
    </row>
    <row r="995" spans="1:17" x14ac:dyDescent="0.2">
      <c r="B995" s="2312" t="s">
        <v>1862</v>
      </c>
      <c r="D995" s="2318"/>
      <c r="E995" s="2318"/>
      <c r="F995" s="2311" t="s">
        <v>955</v>
      </c>
      <c r="G995" s="2312" t="s">
        <v>1862</v>
      </c>
      <c r="H995" s="2318">
        <v>0</v>
      </c>
      <c r="I995" s="2318">
        <v>-186.5</v>
      </c>
      <c r="J995" s="2318">
        <v>0</v>
      </c>
      <c r="Q995" s="2310" t="e">
        <f>VLOOKUP(P995,Data!$D$2:$E$144,2,FALSE)</f>
        <v>#N/A</v>
      </c>
    </row>
    <row r="996" spans="1:17" ht="15" x14ac:dyDescent="0.25">
      <c r="A996" s="2322" t="s">
        <v>2832</v>
      </c>
      <c r="B996" s="2324" t="s">
        <v>1864</v>
      </c>
      <c r="C996" s="281"/>
      <c r="D996" s="1090">
        <v>0</v>
      </c>
      <c r="E996" s="1090" t="s">
        <v>2331</v>
      </c>
      <c r="F996" s="2311" t="s">
        <v>957</v>
      </c>
      <c r="G996" s="2312" t="s">
        <v>1864</v>
      </c>
      <c r="H996" s="2318">
        <v>-24.28</v>
      </c>
      <c r="I996" s="2318">
        <v>0</v>
      </c>
      <c r="J996" s="2318">
        <v>0</v>
      </c>
      <c r="Q996" s="2310" t="e">
        <f>VLOOKUP(P996,Data!$D$2:$E$144,2,FALSE)</f>
        <v>#N/A</v>
      </c>
    </row>
    <row r="997" spans="1:17" x14ac:dyDescent="0.2">
      <c r="B997" s="2312" t="s">
        <v>1866</v>
      </c>
      <c r="D997" s="2318"/>
      <c r="E997" s="2318"/>
      <c r="F997" s="2311" t="s">
        <v>959</v>
      </c>
      <c r="G997" s="2312" t="s">
        <v>1866</v>
      </c>
      <c r="H997" s="2318">
        <v>-1756</v>
      </c>
      <c r="I997" s="2318">
        <v>-3671.7</v>
      </c>
      <c r="J997" s="2318">
        <v>0</v>
      </c>
      <c r="Q997" s="2310" t="e">
        <f>VLOOKUP(P997,Data!$D$2:$E$144,2,FALSE)</f>
        <v>#N/A</v>
      </c>
    </row>
    <row r="998" spans="1:17" x14ac:dyDescent="0.2">
      <c r="B998" s="2312" t="s">
        <v>1868</v>
      </c>
      <c r="D998" s="2318"/>
      <c r="E998" s="2318"/>
      <c r="F998" s="2311" t="s">
        <v>961</v>
      </c>
      <c r="G998" s="2312" t="s">
        <v>1868</v>
      </c>
      <c r="H998" s="2318">
        <v>-495</v>
      </c>
      <c r="I998" s="2318">
        <v>0</v>
      </c>
      <c r="J998" s="2318">
        <v>0</v>
      </c>
      <c r="Q998" s="2310" t="e">
        <f>VLOOKUP(P998,Data!$D$2:$E$144,2,FALSE)</f>
        <v>#N/A</v>
      </c>
    </row>
    <row r="999" spans="1:17" x14ac:dyDescent="0.2">
      <c r="A999" s="2322" t="s">
        <v>2372</v>
      </c>
      <c r="B999" s="2324" t="s">
        <v>1870</v>
      </c>
      <c r="C999" s="2322" t="s">
        <v>2670</v>
      </c>
      <c r="D999" s="1090">
        <v>0</v>
      </c>
      <c r="E999" s="1090" t="s">
        <v>2331</v>
      </c>
      <c r="F999" s="2311" t="s">
        <v>963</v>
      </c>
      <c r="G999" s="2312" t="s">
        <v>1870</v>
      </c>
      <c r="H999" s="2318">
        <v>-339</v>
      </c>
      <c r="I999" s="2318">
        <v>0</v>
      </c>
      <c r="J999" s="2318">
        <v>0</v>
      </c>
      <c r="O999" s="2310" t="s">
        <v>277</v>
      </c>
      <c r="P999" s="2310" t="s">
        <v>322</v>
      </c>
      <c r="Q999" s="2310">
        <f>VLOOKUP(P999,Data!$D$2:$E$144,2,FALSE)</f>
        <v>55520000</v>
      </c>
    </row>
    <row r="1000" spans="1:17" ht="25.5" x14ac:dyDescent="0.2">
      <c r="A1000" s="2322" t="s">
        <v>2835</v>
      </c>
      <c r="B1000" s="2324" t="s">
        <v>1871</v>
      </c>
      <c r="C1000" s="2322" t="s">
        <v>2864</v>
      </c>
      <c r="D1000" s="1090">
        <v>358</v>
      </c>
      <c r="E1000" s="1090" t="s">
        <v>2336</v>
      </c>
      <c r="F1000" s="2311" t="s">
        <v>964</v>
      </c>
      <c r="G1000" s="2312" t="s">
        <v>1871</v>
      </c>
      <c r="H1000" s="2318">
        <v>0</v>
      </c>
      <c r="I1000" s="2318">
        <v>-114.8</v>
      </c>
      <c r="J1000" s="2318">
        <v>0</v>
      </c>
      <c r="O1000" s="2310" t="s">
        <v>287</v>
      </c>
      <c r="P1000" s="2310" t="s">
        <v>412</v>
      </c>
      <c r="Q1000" s="2310">
        <f>VLOOKUP(P1000,Data!$D$2:$E$144,2,FALSE)</f>
        <v>34300000</v>
      </c>
    </row>
    <row r="1001" spans="1:17" x14ac:dyDescent="0.2">
      <c r="A1001" s="2322" t="s">
        <v>2835</v>
      </c>
      <c r="B1001" s="2324" t="s">
        <v>1872</v>
      </c>
      <c r="C1001" s="2322" t="s">
        <v>2998</v>
      </c>
      <c r="D1001" s="1090">
        <v>0</v>
      </c>
      <c r="E1001" s="1090" t="s">
        <v>2336</v>
      </c>
      <c r="F1001" s="2311" t="s">
        <v>965</v>
      </c>
      <c r="G1001" s="2312" t="s">
        <v>1872</v>
      </c>
      <c r="H1001" s="2318">
        <v>-199.28</v>
      </c>
      <c r="I1001" s="2318">
        <v>-47.91</v>
      </c>
      <c r="J1001" s="2318">
        <v>0</v>
      </c>
      <c r="O1001" s="2310" t="s">
        <v>2503</v>
      </c>
      <c r="P1001" s="2310" t="s">
        <v>395</v>
      </c>
      <c r="Q1001" s="2310">
        <f>VLOOKUP(P1001,Data!$D$2:$E$144,2,FALSE)</f>
        <v>35110000</v>
      </c>
    </row>
    <row r="1002" spans="1:17" x14ac:dyDescent="0.2">
      <c r="A1002" s="2310" t="s">
        <v>2481</v>
      </c>
      <c r="B1002" s="2312" t="s">
        <v>1873</v>
      </c>
      <c r="C1002" s="282" t="s">
        <v>2495</v>
      </c>
      <c r="D1002" s="1090" t="s">
        <v>2492</v>
      </c>
      <c r="E1002" s="2318"/>
      <c r="F1002" s="2311" t="s">
        <v>966</v>
      </c>
      <c r="G1002" s="2312" t="s">
        <v>1873</v>
      </c>
      <c r="H1002" s="2318">
        <v>0</v>
      </c>
      <c r="I1002" s="2318">
        <v>-11000</v>
      </c>
      <c r="J1002" s="2318">
        <v>0</v>
      </c>
      <c r="O1002" s="2310" t="s">
        <v>427</v>
      </c>
      <c r="P1002" s="2310" t="s">
        <v>371</v>
      </c>
      <c r="Q1002" s="2310">
        <f>VLOOKUP(P1002,Data!$D$2:$E$144,2,FALSE)</f>
        <v>72610000</v>
      </c>
    </row>
    <row r="1003" spans="1:17" x14ac:dyDescent="0.2">
      <c r="B1003" s="2312" t="s">
        <v>1874</v>
      </c>
      <c r="D1003" s="2318"/>
      <c r="E1003" s="2318"/>
      <c r="F1003" s="2311" t="s">
        <v>967</v>
      </c>
      <c r="G1003" s="2312" t="s">
        <v>1874</v>
      </c>
      <c r="H1003" s="2318">
        <v>-176.8</v>
      </c>
      <c r="I1003" s="2318">
        <v>0</v>
      </c>
      <c r="J1003" s="2318">
        <v>0</v>
      </c>
      <c r="Q1003" s="2310" t="e">
        <f>VLOOKUP(P1003,Data!$D$2:$E$144,2,FALSE)</f>
        <v>#N/A</v>
      </c>
    </row>
    <row r="1004" spans="1:17" x14ac:dyDescent="0.2">
      <c r="B1004" s="2312" t="s">
        <v>1876</v>
      </c>
      <c r="D1004" s="2318"/>
      <c r="E1004" s="2318"/>
      <c r="F1004" s="2311" t="s">
        <v>969</v>
      </c>
      <c r="G1004" s="2312" t="s">
        <v>1876</v>
      </c>
      <c r="H1004" s="2318">
        <v>-700</v>
      </c>
      <c r="I1004" s="2318">
        <v>0</v>
      </c>
      <c r="J1004" s="2318">
        <v>0</v>
      </c>
      <c r="Q1004" s="2310" t="e">
        <f>VLOOKUP(P1004,Data!$D$2:$E$144,2,FALSE)</f>
        <v>#N/A</v>
      </c>
    </row>
    <row r="1005" spans="1:17" x14ac:dyDescent="0.2">
      <c r="A1005" s="2322" t="s">
        <v>2835</v>
      </c>
      <c r="B1005" s="2324" t="s">
        <v>1881</v>
      </c>
      <c r="C1005" s="2322" t="s">
        <v>3211</v>
      </c>
      <c r="D1005" s="1090">
        <v>0</v>
      </c>
      <c r="E1005" s="1090" t="s">
        <v>2331</v>
      </c>
      <c r="F1005" s="2311" t="s">
        <v>974</v>
      </c>
      <c r="G1005" s="2312" t="s">
        <v>1881</v>
      </c>
      <c r="H1005" s="2318">
        <v>-420.08</v>
      </c>
      <c r="I1005" s="2318">
        <v>0</v>
      </c>
      <c r="J1005" s="2318">
        <v>0</v>
      </c>
      <c r="Q1005" s="2310" t="e">
        <f>VLOOKUP(P1005,Data!$D$2:$E$144,2,FALSE)</f>
        <v>#N/A</v>
      </c>
    </row>
    <row r="1006" spans="1:17" x14ac:dyDescent="0.2">
      <c r="B1006" s="2312" t="s">
        <v>1883</v>
      </c>
      <c r="D1006" s="2318"/>
      <c r="E1006" s="2318"/>
      <c r="F1006" s="2311" t="s">
        <v>976</v>
      </c>
      <c r="G1006" s="2312" t="s">
        <v>1883</v>
      </c>
      <c r="H1006" s="2318">
        <v>-419</v>
      </c>
      <c r="I1006" s="2318">
        <v>0</v>
      </c>
      <c r="J1006" s="2318">
        <v>0</v>
      </c>
      <c r="Q1006" s="2310" t="e">
        <f>VLOOKUP(P1006,Data!$D$2:$E$144,2,FALSE)</f>
        <v>#N/A</v>
      </c>
    </row>
    <row r="1007" spans="1:17" x14ac:dyDescent="0.2">
      <c r="B1007" s="2312" t="s">
        <v>1885</v>
      </c>
      <c r="D1007" s="2318"/>
      <c r="E1007" s="2318"/>
      <c r="F1007" s="2311" t="s">
        <v>978</v>
      </c>
      <c r="G1007" s="2312" t="s">
        <v>1885</v>
      </c>
      <c r="H1007" s="2318">
        <v>-4202.6899999999996</v>
      </c>
      <c r="I1007" s="2318">
        <v>0</v>
      </c>
      <c r="J1007" s="2318">
        <v>0</v>
      </c>
      <c r="Q1007" s="2310" t="e">
        <f>VLOOKUP(P1007,Data!$D$2:$E$144,2,FALSE)</f>
        <v>#N/A</v>
      </c>
    </row>
    <row r="1008" spans="1:17" x14ac:dyDescent="0.2">
      <c r="A1008" s="2322" t="s">
        <v>2835</v>
      </c>
      <c r="B1008" s="2324" t="s">
        <v>1887</v>
      </c>
      <c r="C1008" s="2322" t="s">
        <v>2938</v>
      </c>
      <c r="D1008" s="1090">
        <v>0</v>
      </c>
      <c r="E1008" s="1090" t="s">
        <v>2331</v>
      </c>
      <c r="F1008" s="2311" t="s">
        <v>980</v>
      </c>
      <c r="G1008" s="2312" t="s">
        <v>1887</v>
      </c>
      <c r="H1008" s="2318">
        <v>-372.64</v>
      </c>
      <c r="I1008" s="2318">
        <v>0</v>
      </c>
      <c r="J1008" s="2318">
        <v>0</v>
      </c>
      <c r="Q1008" s="2310" t="e">
        <f>VLOOKUP(P1008,Data!$D$2:$E$144,2,FALSE)</f>
        <v>#N/A</v>
      </c>
    </row>
    <row r="1009" spans="1:25" x14ac:dyDescent="0.2">
      <c r="B1009" s="2312" t="s">
        <v>1888</v>
      </c>
      <c r="D1009" s="2318"/>
      <c r="E1009" s="2318"/>
      <c r="F1009" s="2311" t="s">
        <v>981</v>
      </c>
      <c r="G1009" s="2312" t="s">
        <v>1888</v>
      </c>
      <c r="H1009" s="2318">
        <v>-11104.6</v>
      </c>
      <c r="I1009" s="2318">
        <v>0</v>
      </c>
      <c r="J1009" s="2318">
        <v>0</v>
      </c>
      <c r="Q1009" s="2310" t="e">
        <f>VLOOKUP(P1009,Data!$D$2:$E$144,2,FALSE)</f>
        <v>#N/A</v>
      </c>
    </row>
    <row r="1010" spans="1:25" x14ac:dyDescent="0.2">
      <c r="B1010" s="2312" t="s">
        <v>1889</v>
      </c>
      <c r="D1010" s="2318"/>
      <c r="E1010" s="2318"/>
      <c r="F1010" s="2311" t="s">
        <v>982</v>
      </c>
      <c r="G1010" s="2312" t="s">
        <v>1889</v>
      </c>
      <c r="H1010" s="2318">
        <v>-2715</v>
      </c>
      <c r="I1010" s="2318">
        <v>0</v>
      </c>
      <c r="J1010" s="2318">
        <v>0</v>
      </c>
      <c r="Q1010" s="2310" t="e">
        <f>VLOOKUP(P1010,Data!$D$2:$E$144,2,FALSE)</f>
        <v>#N/A</v>
      </c>
    </row>
    <row r="1011" spans="1:25" x14ac:dyDescent="0.2">
      <c r="B1011" s="2312" t="s">
        <v>1890</v>
      </c>
      <c r="D1011" s="2318"/>
      <c r="E1011" s="2318"/>
      <c r="F1011" s="2311" t="s">
        <v>983</v>
      </c>
      <c r="G1011" s="2312" t="s">
        <v>1890</v>
      </c>
      <c r="H1011" s="2318">
        <v>-244.49</v>
      </c>
      <c r="I1011" s="2318">
        <v>0</v>
      </c>
      <c r="J1011" s="2318">
        <v>0</v>
      </c>
      <c r="Q1011" s="2310" t="e">
        <f>VLOOKUP(P1011,Data!$D$2:$E$144,2,FALSE)</f>
        <v>#N/A</v>
      </c>
    </row>
    <row r="1012" spans="1:25" x14ac:dyDescent="0.2">
      <c r="A1012" s="2322" t="s">
        <v>2835</v>
      </c>
      <c r="B1012" s="2324" t="s">
        <v>1891</v>
      </c>
      <c r="C1012" s="2322" t="s">
        <v>2894</v>
      </c>
      <c r="D1012" s="1090"/>
      <c r="E1012" s="1090" t="s">
        <v>2331</v>
      </c>
      <c r="F1012" s="2311" t="s">
        <v>984</v>
      </c>
      <c r="G1012" s="2312" t="s">
        <v>1891</v>
      </c>
      <c r="H1012" s="2318">
        <v>-267.31</v>
      </c>
      <c r="I1012" s="2318">
        <v>-578</v>
      </c>
      <c r="J1012" s="2318">
        <v>0</v>
      </c>
      <c r="Q1012" s="2310" t="e">
        <f>VLOOKUP(P1012,Data!$D$2:$E$144,2,FALSE)</f>
        <v>#N/A</v>
      </c>
    </row>
    <row r="1013" spans="1:25" x14ac:dyDescent="0.2">
      <c r="B1013" s="2312" t="s">
        <v>1892</v>
      </c>
      <c r="D1013" s="2318"/>
      <c r="E1013" s="2318"/>
      <c r="F1013" s="2311" t="s">
        <v>985</v>
      </c>
      <c r="G1013" s="2312" t="s">
        <v>1892</v>
      </c>
      <c r="H1013" s="2318">
        <v>-210190.84</v>
      </c>
      <c r="I1013" s="2318">
        <v>-38492.589999999997</v>
      </c>
      <c r="J1013" s="2318">
        <v>0</v>
      </c>
      <c r="Q1013" s="2310" t="e">
        <f>VLOOKUP(P1013,Data!$D$2:$E$144,2,FALSE)</f>
        <v>#N/A</v>
      </c>
    </row>
    <row r="1014" spans="1:25" x14ac:dyDescent="0.2">
      <c r="A1014" s="2310" t="s">
        <v>2346</v>
      </c>
      <c r="B1014" s="2312" t="s">
        <v>1894</v>
      </c>
      <c r="C1014" s="282" t="s">
        <v>2353</v>
      </c>
      <c r="D1014" s="2318">
        <v>0</v>
      </c>
      <c r="E1014" s="2318" t="s">
        <v>2336</v>
      </c>
      <c r="F1014" s="2311" t="s">
        <v>987</v>
      </c>
      <c r="G1014" s="2312" t="s">
        <v>1894</v>
      </c>
      <c r="H1014" s="2318">
        <v>-500</v>
      </c>
      <c r="I1014" s="2318">
        <v>-755</v>
      </c>
      <c r="J1014" s="2318">
        <v>0</v>
      </c>
      <c r="O1014" s="2310" t="s">
        <v>276</v>
      </c>
      <c r="P1014" s="2310" t="s">
        <v>307</v>
      </c>
      <c r="Q1014" s="2310">
        <f>VLOOKUP(P1014,Data!$D$2:$E$144,2,FALSE)</f>
        <v>79410000</v>
      </c>
    </row>
    <row r="1015" spans="1:25" x14ac:dyDescent="0.2">
      <c r="B1015" s="2312" t="s">
        <v>1895</v>
      </c>
      <c r="D1015" s="2318"/>
      <c r="E1015" s="2318"/>
      <c r="F1015" s="2311" t="s">
        <v>988</v>
      </c>
      <c r="G1015" s="2312" t="s">
        <v>1895</v>
      </c>
      <c r="H1015" s="2318">
        <v>-4350</v>
      </c>
      <c r="I1015" s="2318">
        <v>-250</v>
      </c>
      <c r="J1015" s="2318">
        <v>0</v>
      </c>
      <c r="Q1015" s="2310" t="e">
        <f>VLOOKUP(P1015,Data!$D$2:$E$144,2,FALSE)</f>
        <v>#N/A</v>
      </c>
    </row>
    <row r="1016" spans="1:25" x14ac:dyDescent="0.2">
      <c r="B1016" s="2312" t="s">
        <v>1896</v>
      </c>
      <c r="D1016" s="2318"/>
      <c r="E1016" s="2318"/>
      <c r="F1016" s="2311" t="s">
        <v>989</v>
      </c>
      <c r="G1016" s="2312" t="s">
        <v>1896</v>
      </c>
      <c r="H1016" s="2318">
        <v>-3519.36</v>
      </c>
      <c r="I1016" s="2318">
        <v>-3660.13</v>
      </c>
      <c r="J1016" s="2318">
        <v>0</v>
      </c>
      <c r="Q1016" s="2310" t="e">
        <f>VLOOKUP(P1016,Data!$D$2:$E$144,2,FALSE)</f>
        <v>#N/A</v>
      </c>
    </row>
    <row r="1017" spans="1:25" ht="25.5" x14ac:dyDescent="0.25">
      <c r="A1017" s="2322" t="s">
        <v>2524</v>
      </c>
      <c r="B1017" s="2324" t="s">
        <v>1899</v>
      </c>
      <c r="C1017" s="281"/>
      <c r="D1017" s="1090">
        <v>0</v>
      </c>
      <c r="E1017" s="1090" t="s">
        <v>2337</v>
      </c>
      <c r="F1017" s="2311" t="s">
        <v>992</v>
      </c>
      <c r="G1017" s="2312" t="s">
        <v>1899</v>
      </c>
      <c r="H1017" s="2318">
        <v>-22827.5</v>
      </c>
      <c r="I1017" s="2318">
        <v>-8907.5499999999993</v>
      </c>
      <c r="J1017" s="2318">
        <v>0</v>
      </c>
      <c r="Q1017" s="2310" t="e">
        <f>VLOOKUP(P1017,Data!$D$2:$E$144,2,FALSE)</f>
        <v>#N/A</v>
      </c>
    </row>
    <row r="1018" spans="1:25" x14ac:dyDescent="0.2">
      <c r="A1018" s="2322" t="s">
        <v>2372</v>
      </c>
      <c r="B1018" s="2324" t="s">
        <v>1900</v>
      </c>
      <c r="C1018" s="2322" t="s">
        <v>2734</v>
      </c>
      <c r="D1018" s="1090">
        <v>0</v>
      </c>
      <c r="E1018" s="1090" t="s">
        <v>2337</v>
      </c>
      <c r="F1018" s="2311" t="s">
        <v>993</v>
      </c>
      <c r="G1018" s="2312" t="s">
        <v>1900</v>
      </c>
      <c r="H1018" s="2318">
        <v>0</v>
      </c>
      <c r="I1018" s="2318">
        <v>-50</v>
      </c>
      <c r="J1018" s="2318">
        <v>0</v>
      </c>
      <c r="O1018" s="2310" t="s">
        <v>276</v>
      </c>
      <c r="P1018" s="2310" t="s">
        <v>309</v>
      </c>
      <c r="Q1018" s="2310">
        <f>VLOOKUP(P1018,Data!$D$2:$E$144,2,FALSE)</f>
        <v>80500000</v>
      </c>
    </row>
    <row r="1019" spans="1:25" s="2315" customFormat="1" x14ac:dyDescent="0.2">
      <c r="A1019" s="2310"/>
      <c r="B1019" s="2312" t="s">
        <v>1902</v>
      </c>
      <c r="C1019" s="2310"/>
      <c r="D1019" s="2318"/>
      <c r="E1019" s="2318"/>
      <c r="F1019" s="2311" t="s">
        <v>995</v>
      </c>
      <c r="G1019" s="2312" t="s">
        <v>1902</v>
      </c>
      <c r="H1019" s="2318">
        <v>-250</v>
      </c>
      <c r="I1019" s="2318">
        <v>0</v>
      </c>
      <c r="J1019" s="2318">
        <v>0</v>
      </c>
      <c r="K1019" s="2310"/>
      <c r="L1019" s="2310"/>
      <c r="M1019" s="2310"/>
      <c r="N1019" s="2310"/>
      <c r="O1019" s="2310"/>
      <c r="P1019" s="2310"/>
      <c r="Q1019" s="2310" t="e">
        <f>VLOOKUP(P1019,Data!$D$2:$E$144,2,FALSE)</f>
        <v>#N/A</v>
      </c>
      <c r="Y1019" s="2317"/>
    </row>
    <row r="1020" spans="1:25" x14ac:dyDescent="0.2">
      <c r="B1020" s="2312" t="s">
        <v>1907</v>
      </c>
      <c r="D1020" s="2318"/>
      <c r="E1020" s="2318"/>
      <c r="F1020" s="2311" t="s">
        <v>1000</v>
      </c>
      <c r="G1020" s="2312" t="s">
        <v>1907</v>
      </c>
      <c r="H1020" s="2318">
        <v>-364</v>
      </c>
      <c r="I1020" s="2318">
        <v>-959</v>
      </c>
      <c r="J1020" s="2318">
        <v>0</v>
      </c>
      <c r="Q1020" s="2310" t="e">
        <f>VLOOKUP(P1020,Data!$D$2:$E$144,2,FALSE)</f>
        <v>#N/A</v>
      </c>
    </row>
    <row r="1021" spans="1:25" x14ac:dyDescent="0.2">
      <c r="A1021" s="2322" t="s">
        <v>2835</v>
      </c>
      <c r="B1021" s="2324" t="s">
        <v>1908</v>
      </c>
      <c r="C1021" s="2322" t="s">
        <v>3093</v>
      </c>
      <c r="D1021" s="1090">
        <v>0</v>
      </c>
      <c r="E1021" s="1090" t="s">
        <v>2331</v>
      </c>
      <c r="F1021" s="2311" t="s">
        <v>1001</v>
      </c>
      <c r="G1021" s="2312" t="s">
        <v>1908</v>
      </c>
      <c r="H1021" s="2318">
        <v>-691.46</v>
      </c>
      <c r="I1021" s="2318">
        <v>0</v>
      </c>
      <c r="J1021" s="2318">
        <v>0</v>
      </c>
      <c r="Q1021" s="2310" t="e">
        <f>VLOOKUP(P1021,Data!$D$2:$E$144,2,FALSE)</f>
        <v>#N/A</v>
      </c>
    </row>
    <row r="1022" spans="1:25" ht="25.5" x14ac:dyDescent="0.25">
      <c r="A1022" s="2322" t="s">
        <v>2524</v>
      </c>
      <c r="B1022" s="2324" t="s">
        <v>1910</v>
      </c>
      <c r="C1022" s="281"/>
      <c r="D1022" s="1090">
        <v>0</v>
      </c>
      <c r="E1022" s="1090" t="s">
        <v>2331</v>
      </c>
      <c r="F1022" s="2311" t="s">
        <v>1003</v>
      </c>
      <c r="G1022" s="2312" t="s">
        <v>1910</v>
      </c>
      <c r="H1022" s="2318">
        <v>-261.25</v>
      </c>
      <c r="I1022" s="2318">
        <v>0</v>
      </c>
      <c r="J1022" s="2318">
        <v>0</v>
      </c>
      <c r="Q1022" s="2310" t="e">
        <f>VLOOKUP(P1022,Data!$D$2:$E$144,2,FALSE)</f>
        <v>#N/A</v>
      </c>
    </row>
    <row r="1023" spans="1:25" x14ac:dyDescent="0.2">
      <c r="B1023" s="2312" t="s">
        <v>1911</v>
      </c>
      <c r="D1023" s="2318"/>
      <c r="E1023" s="2318"/>
      <c r="F1023" s="2311" t="s">
        <v>1004</v>
      </c>
      <c r="G1023" s="2312" t="s">
        <v>1911</v>
      </c>
      <c r="H1023" s="2318">
        <v>-2747</v>
      </c>
      <c r="I1023" s="2318">
        <v>0</v>
      </c>
      <c r="J1023" s="2318">
        <v>0</v>
      </c>
      <c r="Q1023" s="2310" t="e">
        <f>VLOOKUP(P1023,Data!$D$2:$E$144,2,FALSE)</f>
        <v>#N/A</v>
      </c>
    </row>
    <row r="1024" spans="1:25" x14ac:dyDescent="0.2">
      <c r="B1024" s="2312" t="s">
        <v>1912</v>
      </c>
      <c r="D1024" s="2318"/>
      <c r="E1024" s="2318"/>
      <c r="F1024" s="2311" t="s">
        <v>1005</v>
      </c>
      <c r="G1024" s="2312" t="s">
        <v>1912</v>
      </c>
      <c r="H1024" s="2318">
        <v>-96426</v>
      </c>
      <c r="I1024" s="2318">
        <v>-11112.5</v>
      </c>
      <c r="J1024" s="2318">
        <v>0</v>
      </c>
      <c r="Q1024" s="2310" t="e">
        <f>VLOOKUP(P1024,Data!$D$2:$E$144,2,FALSE)</f>
        <v>#N/A</v>
      </c>
    </row>
    <row r="1025" spans="1:25" x14ac:dyDescent="0.2">
      <c r="B1025" s="2312" t="s">
        <v>1913</v>
      </c>
      <c r="D1025" s="2318"/>
      <c r="E1025" s="2318"/>
      <c r="F1025" s="2311" t="s">
        <v>1006</v>
      </c>
      <c r="G1025" s="2312" t="s">
        <v>1913</v>
      </c>
      <c r="H1025" s="2318">
        <v>-221</v>
      </c>
      <c r="I1025" s="2318">
        <v>0</v>
      </c>
      <c r="J1025" s="2318">
        <v>0</v>
      </c>
      <c r="Q1025" s="2310" t="e">
        <f>VLOOKUP(P1025,Data!$D$2:$E$144,2,FALSE)</f>
        <v>#N/A</v>
      </c>
    </row>
    <row r="1026" spans="1:25" x14ac:dyDescent="0.2">
      <c r="A1026" s="2322" t="s">
        <v>2835</v>
      </c>
      <c r="B1026" s="2324" t="s">
        <v>1914</v>
      </c>
      <c r="C1026" s="2322" t="s">
        <v>3058</v>
      </c>
      <c r="D1026" s="1090">
        <v>0</v>
      </c>
      <c r="E1026" s="1090" t="s">
        <v>2336</v>
      </c>
      <c r="F1026" s="2311" t="s">
        <v>1007</v>
      </c>
      <c r="G1026" s="2312" t="s">
        <v>1914</v>
      </c>
      <c r="H1026" s="2318">
        <v>0</v>
      </c>
      <c r="I1026" s="2318">
        <v>-154.26</v>
      </c>
      <c r="J1026" s="2318">
        <v>0</v>
      </c>
      <c r="O1026" s="2310" t="s">
        <v>2503</v>
      </c>
      <c r="P1026" s="2310" t="s">
        <v>395</v>
      </c>
      <c r="Q1026" s="2310">
        <f>VLOOKUP(P1026,Data!$D$2:$E$144,2,FALSE)</f>
        <v>35110000</v>
      </c>
    </row>
    <row r="1027" spans="1:25" ht="25.5" x14ac:dyDescent="0.25">
      <c r="A1027" s="2322" t="s">
        <v>2524</v>
      </c>
      <c r="B1027" s="2324" t="s">
        <v>1918</v>
      </c>
      <c r="C1027" s="281"/>
      <c r="D1027" s="1090">
        <v>0</v>
      </c>
      <c r="E1027" s="1090" t="s">
        <v>2331</v>
      </c>
      <c r="F1027" s="2311" t="s">
        <v>1011</v>
      </c>
      <c r="G1027" s="2312" t="s">
        <v>1918</v>
      </c>
      <c r="H1027" s="2318">
        <v>-75</v>
      </c>
      <c r="I1027" s="2318">
        <v>0</v>
      </c>
      <c r="J1027" s="2318">
        <v>0</v>
      </c>
      <c r="Q1027" s="2310" t="e">
        <f>VLOOKUP(P1027,Data!$D$2:$E$144,2,FALSE)</f>
        <v>#N/A</v>
      </c>
    </row>
    <row r="1028" spans="1:25" ht="25.5" x14ac:dyDescent="0.2">
      <c r="A1028" s="2322" t="s">
        <v>2832</v>
      </c>
      <c r="B1028" s="2324" t="s">
        <v>1920</v>
      </c>
      <c r="C1028" s="2322" t="s">
        <v>3108</v>
      </c>
      <c r="D1028" s="1090">
        <v>42</v>
      </c>
      <c r="E1028" s="1090" t="s">
        <v>2336</v>
      </c>
      <c r="F1028" s="2311" t="s">
        <v>1013</v>
      </c>
      <c r="G1028" s="2312" t="s">
        <v>1920</v>
      </c>
      <c r="H1028" s="2318">
        <v>-7329.53</v>
      </c>
      <c r="I1028" s="2318">
        <v>-9932.5</v>
      </c>
      <c r="J1028" s="2318">
        <v>0</v>
      </c>
      <c r="O1028" s="2310" t="s">
        <v>287</v>
      </c>
      <c r="P1028" s="2310" t="s">
        <v>410</v>
      </c>
      <c r="Q1028" s="2310">
        <f>VLOOKUP(P1028,Data!$D$2:$E$144,2,FALSE)</f>
        <v>34100000</v>
      </c>
    </row>
    <row r="1029" spans="1:25" x14ac:dyDescent="0.2">
      <c r="A1029" s="2322" t="s">
        <v>2835</v>
      </c>
      <c r="B1029" s="2324" t="s">
        <v>1923</v>
      </c>
      <c r="C1029" s="2322" t="s">
        <v>2871</v>
      </c>
      <c r="D1029" s="1090">
        <v>0</v>
      </c>
      <c r="E1029" s="1090" t="s">
        <v>2336</v>
      </c>
      <c r="F1029" s="2311" t="s">
        <v>1016</v>
      </c>
      <c r="G1029" s="2312" t="s">
        <v>1923</v>
      </c>
      <c r="H1029" s="2318">
        <v>-2064</v>
      </c>
      <c r="I1029" s="2318">
        <v>-2064</v>
      </c>
      <c r="J1029" s="2318">
        <v>0</v>
      </c>
      <c r="O1029" s="2310" t="s">
        <v>2503</v>
      </c>
      <c r="P1029" s="2310" t="s">
        <v>395</v>
      </c>
      <c r="Q1029" s="2310">
        <f>VLOOKUP(P1029,Data!$D$2:$E$144,2,FALSE)</f>
        <v>35110000</v>
      </c>
    </row>
    <row r="1030" spans="1:25" x14ac:dyDescent="0.2">
      <c r="A1030" s="2322" t="s">
        <v>2835</v>
      </c>
      <c r="B1030" s="2324" t="s">
        <v>1925</v>
      </c>
      <c r="C1030" s="2322" t="s">
        <v>2839</v>
      </c>
      <c r="D1030" s="1090">
        <v>0</v>
      </c>
      <c r="E1030" s="1090" t="s">
        <v>2331</v>
      </c>
      <c r="F1030" s="2311" t="s">
        <v>1018</v>
      </c>
      <c r="G1030" s="2312" t="s">
        <v>1925</v>
      </c>
      <c r="H1030" s="2318">
        <v>-170.8</v>
      </c>
      <c r="I1030" s="2318">
        <v>0</v>
      </c>
      <c r="J1030" s="2318">
        <v>0</v>
      </c>
      <c r="Q1030" s="2310" t="e">
        <f>VLOOKUP(P1030,Data!$D$2:$E$144,2,FALSE)</f>
        <v>#N/A</v>
      </c>
    </row>
    <row r="1031" spans="1:25" x14ac:dyDescent="0.2">
      <c r="B1031" s="2312" t="s">
        <v>1926</v>
      </c>
      <c r="D1031" s="2318"/>
      <c r="E1031" s="2318"/>
      <c r="F1031" s="2311" t="s">
        <v>1019</v>
      </c>
      <c r="G1031" s="2312" t="s">
        <v>1926</v>
      </c>
      <c r="H1031" s="2318">
        <v>-42691.65</v>
      </c>
      <c r="I1031" s="2318">
        <v>-15964.88</v>
      </c>
      <c r="J1031" s="2318">
        <v>0</v>
      </c>
      <c r="Q1031" s="2310" t="e">
        <f>VLOOKUP(P1031,Data!$D$2:$E$144,2,FALSE)</f>
        <v>#N/A</v>
      </c>
    </row>
    <row r="1032" spans="1:25" x14ac:dyDescent="0.2">
      <c r="A1032" s="2322" t="s">
        <v>2835</v>
      </c>
      <c r="B1032" s="2324" t="s">
        <v>1930</v>
      </c>
      <c r="C1032" s="2322" t="s">
        <v>2996</v>
      </c>
      <c r="D1032" s="1090">
        <v>0</v>
      </c>
      <c r="E1032" s="1090" t="s">
        <v>2331</v>
      </c>
      <c r="F1032" s="2311" t="s">
        <v>1023</v>
      </c>
      <c r="G1032" s="2312" t="s">
        <v>1930</v>
      </c>
      <c r="H1032" s="2318">
        <v>-290.04000000000002</v>
      </c>
      <c r="I1032" s="2318">
        <v>-102.77</v>
      </c>
      <c r="J1032" s="2318">
        <v>0</v>
      </c>
      <c r="Q1032" s="2310" t="e">
        <f>VLOOKUP(P1032,Data!$D$2:$E$144,2,FALSE)</f>
        <v>#N/A</v>
      </c>
    </row>
    <row r="1033" spans="1:25" s="2315" customFormat="1" x14ac:dyDescent="0.2">
      <c r="A1033" s="2310"/>
      <c r="B1033" s="2312" t="s">
        <v>1931</v>
      </c>
      <c r="C1033" s="2310"/>
      <c r="D1033" s="2318"/>
      <c r="E1033" s="2318"/>
      <c r="F1033" s="2311" t="s">
        <v>1024</v>
      </c>
      <c r="G1033" s="2312" t="s">
        <v>1931</v>
      </c>
      <c r="H1033" s="2318">
        <v>-583.33000000000004</v>
      </c>
      <c r="I1033" s="2318">
        <v>-3169.43</v>
      </c>
      <c r="J1033" s="2318">
        <v>0</v>
      </c>
      <c r="K1033" s="2310"/>
      <c r="L1033" s="2310"/>
      <c r="M1033" s="2310"/>
      <c r="N1033" s="2310"/>
      <c r="O1033" s="2310"/>
      <c r="P1033" s="2310"/>
      <c r="Q1033" s="2310" t="e">
        <f>VLOOKUP(P1033,Data!$D$2:$E$144,2,FALSE)</f>
        <v>#N/A</v>
      </c>
      <c r="Y1033" s="2317"/>
    </row>
    <row r="1034" spans="1:25" x14ac:dyDescent="0.2">
      <c r="A1034" s="2322" t="s">
        <v>2835</v>
      </c>
      <c r="B1034" s="2324" t="s">
        <v>1932</v>
      </c>
      <c r="C1034" s="2322" t="s">
        <v>3085</v>
      </c>
      <c r="D1034" s="1090">
        <v>0</v>
      </c>
      <c r="E1034" s="1090" t="s">
        <v>2331</v>
      </c>
      <c r="F1034" s="2311" t="s">
        <v>1025</v>
      </c>
      <c r="G1034" s="2312" t="s">
        <v>1932</v>
      </c>
      <c r="H1034" s="2318">
        <v>-239.4</v>
      </c>
      <c r="I1034" s="2318">
        <v>0</v>
      </c>
      <c r="J1034" s="2318">
        <v>0</v>
      </c>
      <c r="Q1034" s="2310" t="e">
        <f>VLOOKUP(P1034,Data!$D$2:$E$144,2,FALSE)</f>
        <v>#N/A</v>
      </c>
    </row>
    <row r="1035" spans="1:25" x14ac:dyDescent="0.2">
      <c r="A1035" s="2322" t="s">
        <v>2832</v>
      </c>
      <c r="B1035" s="2324" t="s">
        <v>1934</v>
      </c>
      <c r="C1035" s="2322" t="s">
        <v>2834</v>
      </c>
      <c r="D1035" s="1090">
        <v>0</v>
      </c>
      <c r="E1035" s="1090" t="s">
        <v>2331</v>
      </c>
      <c r="F1035" s="2311" t="s">
        <v>1027</v>
      </c>
      <c r="G1035" s="2312" t="s">
        <v>1934</v>
      </c>
      <c r="H1035" s="2318">
        <v>-1660</v>
      </c>
      <c r="I1035" s="2318">
        <v>0</v>
      </c>
      <c r="J1035" s="2318">
        <v>0</v>
      </c>
      <c r="Q1035" s="2310" t="e">
        <f>VLOOKUP(P1035,Data!$D$2:$E$144,2,FALSE)</f>
        <v>#N/A</v>
      </c>
    </row>
    <row r="1036" spans="1:25" x14ac:dyDescent="0.2">
      <c r="A1036" s="2322" t="s">
        <v>2372</v>
      </c>
      <c r="B1036" s="2324" t="s">
        <v>1935</v>
      </c>
      <c r="C1036" s="2322" t="s">
        <v>2737</v>
      </c>
      <c r="D1036" s="1090">
        <v>0</v>
      </c>
      <c r="E1036" s="1090" t="s">
        <v>2331</v>
      </c>
      <c r="F1036" s="2311" t="s">
        <v>1028</v>
      </c>
      <c r="G1036" s="2312" t="s">
        <v>1935</v>
      </c>
      <c r="H1036" s="2318">
        <v>-29.53</v>
      </c>
      <c r="I1036" s="2318">
        <v>0</v>
      </c>
      <c r="J1036" s="2318">
        <v>0</v>
      </c>
      <c r="O1036" s="2310" t="s">
        <v>276</v>
      </c>
      <c r="P1036" s="2310" t="s">
        <v>309</v>
      </c>
      <c r="Q1036" s="2310">
        <f>VLOOKUP(P1036,Data!$D$2:$E$144,2,FALSE)</f>
        <v>80500000</v>
      </c>
    </row>
    <row r="1037" spans="1:25" x14ac:dyDescent="0.2">
      <c r="B1037" s="2312" t="s">
        <v>1936</v>
      </c>
      <c r="D1037" s="2318"/>
      <c r="E1037" s="2318"/>
      <c r="F1037" s="2311" t="s">
        <v>1029</v>
      </c>
      <c r="G1037" s="2312" t="s">
        <v>1936</v>
      </c>
      <c r="H1037" s="2318">
        <v>-1017</v>
      </c>
      <c r="I1037" s="2318">
        <v>0</v>
      </c>
      <c r="J1037" s="2318">
        <v>0</v>
      </c>
      <c r="Q1037" s="2310" t="e">
        <f>VLOOKUP(P1037,Data!$D$2:$E$144,2,FALSE)</f>
        <v>#N/A</v>
      </c>
    </row>
    <row r="1038" spans="1:25" x14ac:dyDescent="0.2">
      <c r="B1038" s="2312" t="s">
        <v>1937</v>
      </c>
      <c r="C1038" s="282"/>
      <c r="D1038" s="2318"/>
      <c r="E1038" s="2318"/>
      <c r="F1038" s="2311" t="s">
        <v>1030</v>
      </c>
      <c r="G1038" s="2312" t="s">
        <v>1937</v>
      </c>
      <c r="H1038" s="2318">
        <v>-160</v>
      </c>
      <c r="I1038" s="2318">
        <v>0</v>
      </c>
      <c r="J1038" s="2318">
        <v>0</v>
      </c>
      <c r="Q1038" s="2310" t="e">
        <f>VLOOKUP(P1038,Data!$D$2:$E$144,2,FALSE)</f>
        <v>#N/A</v>
      </c>
    </row>
    <row r="1039" spans="1:25" x14ac:dyDescent="0.2">
      <c r="B1039" s="2312" t="s">
        <v>1938</v>
      </c>
      <c r="D1039" s="2318"/>
      <c r="E1039" s="2318"/>
      <c r="F1039" s="2311" t="s">
        <v>1031</v>
      </c>
      <c r="G1039" s="2312" t="s">
        <v>1938</v>
      </c>
      <c r="H1039" s="2318">
        <v>-750</v>
      </c>
      <c r="I1039" s="2318">
        <v>0</v>
      </c>
      <c r="J1039" s="2318">
        <v>0</v>
      </c>
      <c r="Q1039" s="2310" t="e">
        <f>VLOOKUP(P1039,Data!$D$2:$E$144,2,FALSE)</f>
        <v>#N/A</v>
      </c>
    </row>
    <row r="1040" spans="1:25" x14ac:dyDescent="0.2">
      <c r="B1040" s="2312" t="s">
        <v>1939</v>
      </c>
      <c r="D1040" s="2318"/>
      <c r="E1040" s="2318"/>
      <c r="F1040" s="2311" t="s">
        <v>1032</v>
      </c>
      <c r="G1040" s="2312" t="s">
        <v>1939</v>
      </c>
      <c r="H1040" s="2318">
        <v>-250</v>
      </c>
      <c r="I1040" s="2318">
        <v>0</v>
      </c>
      <c r="J1040" s="2318">
        <v>0</v>
      </c>
      <c r="Q1040" s="2310" t="e">
        <f>VLOOKUP(P1040,Data!$D$2:$E$144,2,FALSE)</f>
        <v>#N/A</v>
      </c>
    </row>
    <row r="1041" spans="1:25" s="2315" customFormat="1" x14ac:dyDescent="0.2">
      <c r="A1041" s="2310"/>
      <c r="B1041" s="2312" t="s">
        <v>1942</v>
      </c>
      <c r="C1041" s="2310"/>
      <c r="D1041" s="2318"/>
      <c r="E1041" s="2318"/>
      <c r="F1041" s="2311" t="s">
        <v>1035</v>
      </c>
      <c r="G1041" s="2312" t="s">
        <v>1942</v>
      </c>
      <c r="H1041" s="2318">
        <v>-1965</v>
      </c>
      <c r="I1041" s="2318">
        <v>0</v>
      </c>
      <c r="J1041" s="2318">
        <v>0</v>
      </c>
      <c r="K1041" s="2310"/>
      <c r="L1041" s="2310"/>
      <c r="M1041" s="2310"/>
      <c r="N1041" s="2310"/>
      <c r="O1041" s="2310"/>
      <c r="P1041" s="2310"/>
      <c r="Q1041" s="2310" t="e">
        <f>VLOOKUP(P1041,Data!$D$2:$E$144,2,FALSE)</f>
        <v>#N/A</v>
      </c>
      <c r="Y1041" s="2317"/>
    </row>
    <row r="1042" spans="1:25" x14ac:dyDescent="0.2">
      <c r="B1042" s="2312" t="s">
        <v>1943</v>
      </c>
      <c r="D1042" s="2318"/>
      <c r="E1042" s="2318"/>
      <c r="F1042" s="2311" t="s">
        <v>1036</v>
      </c>
      <c r="G1042" s="2312" t="s">
        <v>1943</v>
      </c>
      <c r="H1042" s="2318">
        <v>-1000</v>
      </c>
      <c r="I1042" s="2318">
        <v>0</v>
      </c>
      <c r="J1042" s="2318">
        <v>0</v>
      </c>
      <c r="Q1042" s="2310" t="e">
        <f>VLOOKUP(P1042,Data!$D$2:$E$144,2,FALSE)</f>
        <v>#N/A</v>
      </c>
    </row>
    <row r="1043" spans="1:25" x14ac:dyDescent="0.2">
      <c r="B1043" s="2312" t="s">
        <v>1945</v>
      </c>
      <c r="D1043" s="2318"/>
      <c r="E1043" s="2318"/>
      <c r="F1043" s="2311" t="s">
        <v>1038</v>
      </c>
      <c r="G1043" s="2312" t="s">
        <v>1945</v>
      </c>
      <c r="H1043" s="2318">
        <v>-3500</v>
      </c>
      <c r="I1043" s="2318">
        <v>0</v>
      </c>
      <c r="J1043" s="2318">
        <v>0</v>
      </c>
      <c r="Q1043" s="2310" t="e">
        <f>VLOOKUP(P1043,Data!$D$2:$E$144,2,FALSE)</f>
        <v>#N/A</v>
      </c>
    </row>
    <row r="1044" spans="1:25" x14ac:dyDescent="0.2">
      <c r="B1044" s="2312" t="s">
        <v>1946</v>
      </c>
      <c r="D1044" s="2318"/>
      <c r="E1044" s="2318"/>
      <c r="F1044" s="2311" t="s">
        <v>1039</v>
      </c>
      <c r="G1044" s="2312" t="s">
        <v>1946</v>
      </c>
      <c r="H1044" s="2318">
        <v>-230</v>
      </c>
      <c r="I1044" s="2318">
        <v>0</v>
      </c>
      <c r="J1044" s="2318">
        <v>0</v>
      </c>
      <c r="Q1044" s="2310" t="e">
        <f>VLOOKUP(P1044,Data!$D$2:$E$144,2,FALSE)</f>
        <v>#N/A</v>
      </c>
    </row>
    <row r="1045" spans="1:25" x14ac:dyDescent="0.2">
      <c r="B1045" s="2312" t="s">
        <v>1947</v>
      </c>
      <c r="D1045" s="2318"/>
      <c r="E1045" s="2318"/>
      <c r="F1045" s="2311" t="s">
        <v>1040</v>
      </c>
      <c r="G1045" s="2312" t="s">
        <v>1947</v>
      </c>
      <c r="H1045" s="2318">
        <v>-2500</v>
      </c>
      <c r="I1045" s="2318">
        <v>0</v>
      </c>
      <c r="J1045" s="2318">
        <v>0</v>
      </c>
      <c r="Q1045" s="2310" t="e">
        <f>VLOOKUP(P1045,Data!$D$2:$E$144,2,FALSE)</f>
        <v>#N/A</v>
      </c>
    </row>
    <row r="1046" spans="1:25" x14ac:dyDescent="0.2">
      <c r="A1046" s="2310" t="s">
        <v>2346</v>
      </c>
      <c r="B1046" s="2312" t="s">
        <v>1948</v>
      </c>
      <c r="C1046" s="2310" t="s">
        <v>2349</v>
      </c>
      <c r="D1046" s="2318">
        <v>0</v>
      </c>
      <c r="E1046" s="2318" t="s">
        <v>2336</v>
      </c>
      <c r="F1046" s="2311" t="s">
        <v>1041</v>
      </c>
      <c r="G1046" s="2312" t="s">
        <v>1948</v>
      </c>
      <c r="H1046" s="2318">
        <v>-775</v>
      </c>
      <c r="I1046" s="2318">
        <v>-1125</v>
      </c>
      <c r="J1046" s="2318">
        <v>0</v>
      </c>
      <c r="O1046" s="2310" t="s">
        <v>276</v>
      </c>
      <c r="P1046" s="2310" t="s">
        <v>309</v>
      </c>
      <c r="Q1046" s="2310">
        <f>VLOOKUP(P1046,Data!$D$2:$E$144,2,FALSE)</f>
        <v>80500000</v>
      </c>
    </row>
    <row r="1047" spans="1:25" x14ac:dyDescent="0.2">
      <c r="B1047" s="2312" t="s">
        <v>1949</v>
      </c>
      <c r="D1047" s="2318"/>
      <c r="E1047" s="2318"/>
      <c r="F1047" s="2311" t="s">
        <v>1042</v>
      </c>
      <c r="G1047" s="2312" t="s">
        <v>1949</v>
      </c>
      <c r="H1047" s="2318">
        <v>-320</v>
      </c>
      <c r="I1047" s="2318">
        <v>0</v>
      </c>
      <c r="J1047" s="2318">
        <v>0</v>
      </c>
      <c r="Q1047" s="2310" t="e">
        <f>VLOOKUP(P1047,Data!$D$2:$E$144,2,FALSE)</f>
        <v>#N/A</v>
      </c>
    </row>
    <row r="1048" spans="1:25" s="2315" customFormat="1" x14ac:dyDescent="0.2">
      <c r="A1048" s="2310"/>
      <c r="B1048" s="2312" t="s">
        <v>1950</v>
      </c>
      <c r="C1048" s="2310"/>
      <c r="D1048" s="2318"/>
      <c r="E1048" s="2318"/>
      <c r="F1048" s="2311" t="s">
        <v>1043</v>
      </c>
      <c r="G1048" s="2312" t="s">
        <v>1950</v>
      </c>
      <c r="H1048" s="2318">
        <v>-695</v>
      </c>
      <c r="I1048" s="2318">
        <v>0</v>
      </c>
      <c r="J1048" s="2318">
        <v>0</v>
      </c>
      <c r="K1048" s="2310"/>
      <c r="L1048" s="2310"/>
      <c r="M1048" s="2310"/>
      <c r="N1048" s="2310"/>
      <c r="O1048" s="2310"/>
      <c r="P1048" s="2310"/>
      <c r="Q1048" s="2310" t="e">
        <f>VLOOKUP(P1048,Data!$D$2:$E$144,2,FALSE)</f>
        <v>#N/A</v>
      </c>
      <c r="Y1048" s="2317"/>
    </row>
    <row r="1049" spans="1:25" x14ac:dyDescent="0.2">
      <c r="B1049" s="2312" t="s">
        <v>1951</v>
      </c>
      <c r="D1049" s="2318"/>
      <c r="E1049" s="2318"/>
      <c r="F1049" s="2311" t="s">
        <v>1044</v>
      </c>
      <c r="G1049" s="2312" t="s">
        <v>1951</v>
      </c>
      <c r="H1049" s="2318">
        <v>-2520</v>
      </c>
      <c r="I1049" s="2318">
        <v>-5260</v>
      </c>
      <c r="J1049" s="2318">
        <v>0</v>
      </c>
      <c r="Q1049" s="2310" t="e">
        <f>VLOOKUP(P1049,Data!$D$2:$E$144,2,FALSE)</f>
        <v>#N/A</v>
      </c>
    </row>
    <row r="1050" spans="1:25" x14ac:dyDescent="0.2">
      <c r="B1050" s="2312" t="s">
        <v>1952</v>
      </c>
      <c r="D1050" s="2318"/>
      <c r="E1050" s="2318"/>
      <c r="F1050" s="2311" t="s">
        <v>1045</v>
      </c>
      <c r="G1050" s="2312" t="s">
        <v>1952</v>
      </c>
      <c r="H1050" s="2318">
        <v>-1079.9100000000001</v>
      </c>
      <c r="I1050" s="2318">
        <v>0</v>
      </c>
      <c r="J1050" s="2318">
        <v>0</v>
      </c>
      <c r="Q1050" s="2310" t="e">
        <f>VLOOKUP(P1050,Data!$D$2:$E$144,2,FALSE)</f>
        <v>#N/A</v>
      </c>
    </row>
    <row r="1051" spans="1:25" x14ac:dyDescent="0.2">
      <c r="B1051" s="2312" t="s">
        <v>1954</v>
      </c>
      <c r="C1051" s="282"/>
      <c r="D1051" s="2318"/>
      <c r="E1051" s="2318"/>
      <c r="F1051" s="2311" t="s">
        <v>1047</v>
      </c>
      <c r="G1051" s="2312" t="s">
        <v>1954</v>
      </c>
      <c r="H1051" s="2318">
        <v>-7360</v>
      </c>
      <c r="I1051" s="2318">
        <v>0</v>
      </c>
      <c r="J1051" s="2318">
        <v>0</v>
      </c>
      <c r="Q1051" s="2310" t="e">
        <f>VLOOKUP(P1051,Data!$D$2:$E$144,2,FALSE)</f>
        <v>#N/A</v>
      </c>
    </row>
    <row r="1052" spans="1:25" x14ac:dyDescent="0.2">
      <c r="A1052" s="2322" t="s">
        <v>2372</v>
      </c>
      <c r="B1052" s="2324" t="s">
        <v>1955</v>
      </c>
      <c r="C1052" s="2322" t="s">
        <v>2739</v>
      </c>
      <c r="D1052" s="1090">
        <v>0</v>
      </c>
      <c r="E1052" s="1090" t="s">
        <v>2331</v>
      </c>
      <c r="F1052" s="2311" t="s">
        <v>1048</v>
      </c>
      <c r="G1052" s="2312" t="s">
        <v>1955</v>
      </c>
      <c r="H1052" s="2318">
        <v>-150</v>
      </c>
      <c r="I1052" s="2318">
        <v>0</v>
      </c>
      <c r="J1052" s="2318">
        <v>0</v>
      </c>
      <c r="Q1052" s="2310" t="e">
        <f>VLOOKUP(P1052,Data!$D$2:$E$144,2,FALSE)</f>
        <v>#N/A</v>
      </c>
    </row>
    <row r="1053" spans="1:25" x14ac:dyDescent="0.2">
      <c r="A1053" s="2322" t="s">
        <v>2835</v>
      </c>
      <c r="B1053" s="2324" t="s">
        <v>1957</v>
      </c>
      <c r="C1053" s="2322" t="s">
        <v>3196</v>
      </c>
      <c r="D1053" s="1090">
        <v>0</v>
      </c>
      <c r="E1053" s="1090" t="s">
        <v>2331</v>
      </c>
      <c r="F1053" s="2311" t="s">
        <v>1050</v>
      </c>
      <c r="G1053" s="2312" t="s">
        <v>1957</v>
      </c>
      <c r="H1053" s="2318">
        <v>-628.28</v>
      </c>
      <c r="I1053" s="2318">
        <v>0</v>
      </c>
      <c r="J1053" s="2318">
        <v>0</v>
      </c>
      <c r="Q1053" s="2310" t="e">
        <f>VLOOKUP(P1053,Data!$D$2:$E$144,2,FALSE)</f>
        <v>#N/A</v>
      </c>
    </row>
    <row r="1054" spans="1:25" x14ac:dyDescent="0.2">
      <c r="B1054" s="2312" t="s">
        <v>1958</v>
      </c>
      <c r="D1054" s="2318"/>
      <c r="E1054" s="2318"/>
      <c r="F1054" s="2311" t="s">
        <v>1051</v>
      </c>
      <c r="G1054" s="2312" t="s">
        <v>1958</v>
      </c>
      <c r="H1054" s="2318">
        <v>-10</v>
      </c>
      <c r="I1054" s="2318">
        <v>0</v>
      </c>
      <c r="J1054" s="2318">
        <v>0</v>
      </c>
      <c r="Q1054" s="2310" t="e">
        <f>VLOOKUP(P1054,Data!$D$2:$E$144,2,FALSE)</f>
        <v>#N/A</v>
      </c>
    </row>
    <row r="1055" spans="1:25" x14ac:dyDescent="0.2">
      <c r="B1055" s="2312" t="s">
        <v>1960</v>
      </c>
      <c r="C1055" s="282"/>
      <c r="D1055" s="2318"/>
      <c r="E1055" s="2318"/>
      <c r="F1055" s="2311" t="s">
        <v>1053</v>
      </c>
      <c r="G1055" s="2312" t="s">
        <v>1960</v>
      </c>
      <c r="H1055" s="2318">
        <v>-220</v>
      </c>
      <c r="I1055" s="2318">
        <v>0</v>
      </c>
      <c r="J1055" s="2318">
        <v>0</v>
      </c>
      <c r="Q1055" s="2310" t="e">
        <f>VLOOKUP(P1055,Data!$D$2:$E$144,2,FALSE)</f>
        <v>#N/A</v>
      </c>
    </row>
    <row r="1056" spans="1:25" x14ac:dyDescent="0.2">
      <c r="B1056" s="2312" t="s">
        <v>1961</v>
      </c>
      <c r="D1056" s="2318"/>
      <c r="E1056" s="2318"/>
      <c r="F1056" s="2311" t="s">
        <v>1054</v>
      </c>
      <c r="G1056" s="2312" t="s">
        <v>1961</v>
      </c>
      <c r="H1056" s="2318">
        <v>-16362.67</v>
      </c>
      <c r="I1056" s="2318">
        <v>0</v>
      </c>
      <c r="J1056" s="2318">
        <v>0</v>
      </c>
      <c r="Q1056" s="2310" t="e">
        <f>VLOOKUP(P1056,Data!$D$2:$E$144,2,FALSE)</f>
        <v>#N/A</v>
      </c>
    </row>
    <row r="1057" spans="1:17" x14ac:dyDescent="0.2">
      <c r="A1057" s="2322" t="s">
        <v>2835</v>
      </c>
      <c r="B1057" s="2324" t="s">
        <v>1962</v>
      </c>
      <c r="C1057" s="2322" t="s">
        <v>3117</v>
      </c>
      <c r="D1057" s="1090">
        <v>0</v>
      </c>
      <c r="E1057" s="1090" t="s">
        <v>2331</v>
      </c>
      <c r="F1057" s="2311" t="s">
        <v>1055</v>
      </c>
      <c r="G1057" s="2312" t="s">
        <v>1962</v>
      </c>
      <c r="H1057" s="2318">
        <v>-728.2</v>
      </c>
      <c r="I1057" s="2318">
        <v>0</v>
      </c>
      <c r="J1057" s="2318">
        <v>0</v>
      </c>
      <c r="Q1057" s="2310" t="e">
        <f>VLOOKUP(P1057,Data!$D$2:$E$144,2,FALSE)</f>
        <v>#N/A</v>
      </c>
    </row>
    <row r="1058" spans="1:17" x14ac:dyDescent="0.2">
      <c r="B1058" s="2312" t="s">
        <v>1963</v>
      </c>
      <c r="D1058" s="2318"/>
      <c r="E1058" s="2318"/>
      <c r="F1058" s="2311" t="s">
        <v>1056</v>
      </c>
      <c r="G1058" s="2312" t="s">
        <v>1963</v>
      </c>
      <c r="H1058" s="2318">
        <v>-7451.65</v>
      </c>
      <c r="I1058" s="2318">
        <v>-5037.5</v>
      </c>
      <c r="J1058" s="2318">
        <v>0</v>
      </c>
      <c r="Q1058" s="2310" t="e">
        <f>VLOOKUP(P1058,Data!$D$2:$E$144,2,FALSE)</f>
        <v>#N/A</v>
      </c>
    </row>
    <row r="1059" spans="1:17" x14ac:dyDescent="0.2">
      <c r="A1059" s="2322" t="s">
        <v>2835</v>
      </c>
      <c r="B1059" s="2324" t="s">
        <v>1965</v>
      </c>
      <c r="C1059" s="2322" t="s">
        <v>2856</v>
      </c>
      <c r="D1059" s="1090">
        <v>0</v>
      </c>
      <c r="E1059" s="1090" t="s">
        <v>2331</v>
      </c>
      <c r="F1059" s="2311" t="s">
        <v>1058</v>
      </c>
      <c r="G1059" s="2312" t="s">
        <v>1965</v>
      </c>
      <c r="H1059" s="2318">
        <v>-794</v>
      </c>
      <c r="I1059" s="2318">
        <v>0</v>
      </c>
      <c r="J1059" s="2318">
        <v>0</v>
      </c>
      <c r="Q1059" s="2310" t="e">
        <f>VLOOKUP(P1059,Data!$D$2:$E$144,2,FALSE)</f>
        <v>#N/A</v>
      </c>
    </row>
    <row r="1060" spans="1:17" x14ac:dyDescent="0.2">
      <c r="A1060" s="2322" t="s">
        <v>2835</v>
      </c>
      <c r="B1060" s="2324" t="s">
        <v>1966</v>
      </c>
      <c r="C1060" s="2322" t="s">
        <v>2966</v>
      </c>
      <c r="D1060" s="1090">
        <v>0</v>
      </c>
      <c r="E1060" s="1090" t="s">
        <v>2331</v>
      </c>
      <c r="F1060" s="2311" t="s">
        <v>1059</v>
      </c>
      <c r="G1060" s="2312" t="s">
        <v>1966</v>
      </c>
      <c r="H1060" s="2318">
        <v>-4953</v>
      </c>
      <c r="I1060" s="2318">
        <v>0</v>
      </c>
      <c r="J1060" s="2318">
        <v>0</v>
      </c>
      <c r="Q1060" s="2310" t="e">
        <f>VLOOKUP(P1060,Data!$D$2:$E$144,2,FALSE)</f>
        <v>#N/A</v>
      </c>
    </row>
    <row r="1061" spans="1:17" x14ac:dyDescent="0.2">
      <c r="B1061" s="2312" t="s">
        <v>1967</v>
      </c>
      <c r="D1061" s="2318"/>
      <c r="E1061" s="2318"/>
      <c r="F1061" s="2311" t="s">
        <v>1060</v>
      </c>
      <c r="G1061" s="2312" t="s">
        <v>1967</v>
      </c>
      <c r="H1061" s="2318">
        <v>-403.6</v>
      </c>
      <c r="I1061" s="2318">
        <v>0</v>
      </c>
      <c r="J1061" s="2318">
        <v>0</v>
      </c>
      <c r="Q1061" s="2310" t="e">
        <f>VLOOKUP(P1061,Data!$D$2:$E$144,2,FALSE)</f>
        <v>#N/A</v>
      </c>
    </row>
    <row r="1062" spans="1:17" x14ac:dyDescent="0.2">
      <c r="A1062" s="2322" t="s">
        <v>2835</v>
      </c>
      <c r="B1062" s="2324" t="s">
        <v>1968</v>
      </c>
      <c r="C1062" s="2322" t="s">
        <v>2558</v>
      </c>
      <c r="D1062" s="1090">
        <v>0</v>
      </c>
      <c r="E1062" s="1090" t="s">
        <v>2331</v>
      </c>
      <c r="F1062" s="2311" t="s">
        <v>1061</v>
      </c>
      <c r="G1062" s="2312" t="s">
        <v>1968</v>
      </c>
      <c r="H1062" s="2318">
        <v>-1049.31</v>
      </c>
      <c r="I1062" s="2318">
        <v>0</v>
      </c>
      <c r="J1062" s="2318">
        <v>0</v>
      </c>
      <c r="Q1062" s="2310" t="e">
        <f>VLOOKUP(P1062,Data!$D$2:$E$144,2,FALSE)</f>
        <v>#N/A</v>
      </c>
    </row>
    <row r="1063" spans="1:17" ht="15" x14ac:dyDescent="0.25">
      <c r="A1063" s="2322" t="s">
        <v>2832</v>
      </c>
      <c r="B1063" s="2324" t="s">
        <v>1973</v>
      </c>
      <c r="C1063" s="281"/>
      <c r="D1063" s="1090">
        <v>0</v>
      </c>
      <c r="E1063" s="1090" t="s">
        <v>2331</v>
      </c>
      <c r="F1063" s="2311" t="s">
        <v>1066</v>
      </c>
      <c r="G1063" s="2312" t="s">
        <v>1973</v>
      </c>
      <c r="H1063" s="2318">
        <v>-120</v>
      </c>
      <c r="I1063" s="2318">
        <v>0</v>
      </c>
      <c r="J1063" s="2318">
        <v>0</v>
      </c>
      <c r="Q1063" s="2310" t="e">
        <f>VLOOKUP(P1063,Data!$D$2:$E$144,2,FALSE)</f>
        <v>#N/A</v>
      </c>
    </row>
    <row r="1064" spans="1:17" x14ac:dyDescent="0.2">
      <c r="A1064" s="2315"/>
      <c r="B1064" s="2314"/>
      <c r="C1064" s="68"/>
      <c r="D1064" s="2319">
        <f>SUM(D1065:D1066)</f>
        <v>12000</v>
      </c>
      <c r="E1064" s="2319"/>
      <c r="F1064" s="2313" t="s">
        <v>1067</v>
      </c>
      <c r="G1064" s="2314" t="s">
        <v>1974</v>
      </c>
      <c r="H1064" s="2319">
        <v>-39254</v>
      </c>
      <c r="I1064" s="2319">
        <v>0</v>
      </c>
      <c r="J1064" s="2319">
        <v>0</v>
      </c>
      <c r="K1064" s="2315"/>
      <c r="L1064" s="2315"/>
      <c r="M1064" s="2315"/>
      <c r="N1064" s="2315"/>
      <c r="O1064" s="2315"/>
      <c r="P1064" s="2315"/>
      <c r="Q1064" s="2315" t="e">
        <f>VLOOKUP(P1064,Data!$D$2:$E$144,2,FALSE)</f>
        <v>#N/A</v>
      </c>
    </row>
    <row r="1065" spans="1:17" x14ac:dyDescent="0.2">
      <c r="A1065" s="2310" t="s">
        <v>2345</v>
      </c>
      <c r="B1065" s="2312" t="s">
        <v>2742</v>
      </c>
      <c r="C1065" s="14" t="s">
        <v>2469</v>
      </c>
      <c r="D1065" s="1090">
        <v>12000</v>
      </c>
      <c r="E1065" s="1090" t="s">
        <v>2336</v>
      </c>
      <c r="F1065" s="2311" t="s">
        <v>1067</v>
      </c>
      <c r="G1065" s="2312" t="s">
        <v>1974</v>
      </c>
      <c r="H1065" s="1090"/>
      <c r="I1065" s="1090"/>
      <c r="J1065" s="1090"/>
      <c r="O1065" s="2310" t="s">
        <v>427</v>
      </c>
      <c r="P1065" s="2310" t="s">
        <v>384</v>
      </c>
      <c r="Q1065" s="2310">
        <f>VLOOKUP(P1065,Data!$D$2:$E$144,2,FALSE)</f>
        <v>72200000</v>
      </c>
    </row>
    <row r="1066" spans="1:17" ht="25.5" x14ac:dyDescent="0.2">
      <c r="A1066" s="2322" t="s">
        <v>2372</v>
      </c>
      <c r="B1066" s="2324" t="s">
        <v>2743</v>
      </c>
      <c r="C1066" s="14" t="s">
        <v>2741</v>
      </c>
      <c r="D1066" s="1090">
        <v>0</v>
      </c>
      <c r="E1066" s="1090" t="s">
        <v>2337</v>
      </c>
      <c r="F1066" s="2311" t="s">
        <v>1067</v>
      </c>
      <c r="G1066" s="2312" t="s">
        <v>1974</v>
      </c>
      <c r="H1066" s="1090"/>
      <c r="I1066" s="1090"/>
      <c r="J1066" s="1090"/>
      <c r="O1066" s="2310" t="s">
        <v>427</v>
      </c>
      <c r="P1066" s="2310" t="s">
        <v>384</v>
      </c>
      <c r="Q1066" s="2310">
        <f>VLOOKUP(P1066,Data!$D$2:$E$144,2,FALSE)</f>
        <v>72200000</v>
      </c>
    </row>
    <row r="1067" spans="1:17" x14ac:dyDescent="0.2">
      <c r="A1067" s="2322" t="s">
        <v>2835</v>
      </c>
      <c r="B1067" s="2324" t="s">
        <v>1975</v>
      </c>
      <c r="C1067" s="2322" t="s">
        <v>170</v>
      </c>
      <c r="D1067" s="1090">
        <v>0</v>
      </c>
      <c r="E1067" s="1090" t="s">
        <v>2331</v>
      </c>
      <c r="F1067" s="2311" t="s">
        <v>1068</v>
      </c>
      <c r="G1067" s="2312" t="s">
        <v>1975</v>
      </c>
      <c r="H1067" s="2318">
        <v>-530</v>
      </c>
      <c r="I1067" s="2318">
        <v>0</v>
      </c>
      <c r="J1067" s="2318">
        <v>0</v>
      </c>
      <c r="Q1067" s="2310" t="e">
        <f>VLOOKUP(P1067,Data!$D$2:$E$144,2,FALSE)</f>
        <v>#N/A</v>
      </c>
    </row>
    <row r="1068" spans="1:17" ht="25.5" x14ac:dyDescent="0.2">
      <c r="A1068" s="2322" t="s">
        <v>2372</v>
      </c>
      <c r="B1068" s="2324" t="s">
        <v>1976</v>
      </c>
      <c r="C1068" s="2322" t="s">
        <v>2744</v>
      </c>
      <c r="D1068" s="1090">
        <v>0</v>
      </c>
      <c r="E1068" s="1090" t="s">
        <v>2331</v>
      </c>
      <c r="F1068" s="2311" t="s">
        <v>1069</v>
      </c>
      <c r="G1068" s="2312" t="s">
        <v>1976</v>
      </c>
      <c r="H1068" s="2318">
        <v>-1133.33</v>
      </c>
      <c r="I1068" s="2318">
        <v>0</v>
      </c>
      <c r="J1068" s="2318">
        <v>0</v>
      </c>
      <c r="O1068" s="2310" t="s">
        <v>288</v>
      </c>
      <c r="P1068" s="2310" t="s">
        <v>421</v>
      </c>
      <c r="Q1068" s="2310">
        <f>VLOOKUP(P1068,Data!$D$2:$E$144,2,FALSE)</f>
        <v>55110000</v>
      </c>
    </row>
    <row r="1069" spans="1:17" ht="25.5" x14ac:dyDescent="0.2">
      <c r="A1069" s="2322" t="s">
        <v>2835</v>
      </c>
      <c r="B1069" s="2324" t="s">
        <v>1978</v>
      </c>
      <c r="C1069" s="2322" t="s">
        <v>3059</v>
      </c>
      <c r="D1069" s="1090">
        <v>0</v>
      </c>
      <c r="E1069" s="1090" t="s">
        <v>2331</v>
      </c>
      <c r="F1069" s="2311" t="s">
        <v>1071</v>
      </c>
      <c r="G1069" s="2312" t="s">
        <v>1978</v>
      </c>
      <c r="H1069" s="2318">
        <v>-514.66</v>
      </c>
      <c r="I1069" s="2318">
        <v>0</v>
      </c>
      <c r="J1069" s="2318">
        <v>0</v>
      </c>
      <c r="Q1069" s="2310" t="e">
        <f>VLOOKUP(P1069,Data!$D$2:$E$144,2,FALSE)</f>
        <v>#N/A</v>
      </c>
    </row>
    <row r="1070" spans="1:17" x14ac:dyDescent="0.2">
      <c r="B1070" s="2312" t="s">
        <v>1981</v>
      </c>
      <c r="D1070" s="2318"/>
      <c r="E1070" s="2318"/>
      <c r="F1070" s="2311" t="s">
        <v>1074</v>
      </c>
      <c r="G1070" s="2312" t="s">
        <v>1981</v>
      </c>
      <c r="H1070" s="2318">
        <v>-12819.57</v>
      </c>
      <c r="I1070" s="2318">
        <v>0</v>
      </c>
      <c r="J1070" s="2318">
        <v>0</v>
      </c>
      <c r="Q1070" s="2310" t="e">
        <f>VLOOKUP(P1070,Data!$D$2:$E$144,2,FALSE)</f>
        <v>#N/A</v>
      </c>
    </row>
    <row r="1071" spans="1:17" x14ac:dyDescent="0.2">
      <c r="B1071" s="2312" t="s">
        <v>1983</v>
      </c>
      <c r="D1071" s="2318"/>
      <c r="E1071" s="2318"/>
      <c r="F1071" s="2311" t="s">
        <v>1076</v>
      </c>
      <c r="G1071" s="2312" t="s">
        <v>1983</v>
      </c>
      <c r="H1071" s="2318">
        <v>-295</v>
      </c>
      <c r="I1071" s="2318">
        <v>0</v>
      </c>
      <c r="J1071" s="2318">
        <v>0</v>
      </c>
      <c r="Q1071" s="2310" t="e">
        <f>VLOOKUP(P1071,Data!$D$2:$E$144,2,FALSE)</f>
        <v>#N/A</v>
      </c>
    </row>
    <row r="1072" spans="1:17" x14ac:dyDescent="0.2">
      <c r="B1072" s="2312" t="s">
        <v>1984</v>
      </c>
      <c r="D1072" s="2318"/>
      <c r="E1072" s="2318"/>
      <c r="F1072" s="2311" t="s">
        <v>1077</v>
      </c>
      <c r="G1072" s="2312" t="s">
        <v>1984</v>
      </c>
      <c r="H1072" s="2318">
        <v>-1790</v>
      </c>
      <c r="I1072" s="2318">
        <v>0</v>
      </c>
      <c r="J1072" s="2318">
        <v>0</v>
      </c>
      <c r="Q1072" s="2310" t="e">
        <f>VLOOKUP(P1072,Data!$D$2:$E$144,2,FALSE)</f>
        <v>#N/A</v>
      </c>
    </row>
    <row r="1073" spans="1:25" ht="25.5" x14ac:dyDescent="0.25">
      <c r="A1073" s="2322" t="s">
        <v>2524</v>
      </c>
      <c r="B1073" s="2324" t="s">
        <v>1986</v>
      </c>
      <c r="C1073" s="281"/>
      <c r="D1073" s="1090">
        <v>0</v>
      </c>
      <c r="E1073" s="1090" t="s">
        <v>2331</v>
      </c>
      <c r="F1073" s="2311" t="s">
        <v>1079</v>
      </c>
      <c r="G1073" s="2312" t="s">
        <v>1986</v>
      </c>
      <c r="H1073" s="2318">
        <v>-1170.3499999999999</v>
      </c>
      <c r="I1073" s="2318">
        <v>0</v>
      </c>
      <c r="J1073" s="2318">
        <v>0</v>
      </c>
      <c r="Q1073" s="2310" t="e">
        <f>VLOOKUP(P1073,Data!$D$2:$E$144,2,FALSE)</f>
        <v>#N/A</v>
      </c>
    </row>
    <row r="1074" spans="1:25" ht="25.5" x14ac:dyDescent="0.2">
      <c r="A1074" s="2322" t="s">
        <v>2832</v>
      </c>
      <c r="B1074" s="2324" t="s">
        <v>1987</v>
      </c>
      <c r="C1074" s="2322" t="s">
        <v>2886</v>
      </c>
      <c r="D1074" s="1090">
        <v>0</v>
      </c>
      <c r="E1074" s="1090" t="s">
        <v>2336</v>
      </c>
      <c r="F1074" s="2311" t="s">
        <v>1080</v>
      </c>
      <c r="G1074" s="2312" t="s">
        <v>1987</v>
      </c>
      <c r="H1074" s="2318">
        <v>-219.35</v>
      </c>
      <c r="I1074" s="2318">
        <v>-344.48</v>
      </c>
      <c r="J1074" s="2318">
        <v>0</v>
      </c>
      <c r="O1074" s="2310" t="s">
        <v>287</v>
      </c>
      <c r="P1074" s="2310" t="s">
        <v>417</v>
      </c>
      <c r="Q1074" s="2310">
        <f>VLOOKUP(P1074,Data!$D$2:$E$144,2,FALSE)</f>
        <v>43800000</v>
      </c>
    </row>
    <row r="1075" spans="1:25" x14ac:dyDescent="0.2">
      <c r="B1075" s="2312" t="s">
        <v>1989</v>
      </c>
      <c r="D1075" s="2318"/>
      <c r="E1075" s="2318"/>
      <c r="F1075" s="2311" t="s">
        <v>1082</v>
      </c>
      <c r="G1075" s="2312" t="s">
        <v>1989</v>
      </c>
      <c r="H1075" s="2318">
        <v>-1750</v>
      </c>
      <c r="I1075" s="2318">
        <v>0</v>
      </c>
      <c r="J1075" s="2318">
        <v>0</v>
      </c>
      <c r="Q1075" s="2310" t="e">
        <f>VLOOKUP(P1075,Data!$D$2:$E$144,2,FALSE)</f>
        <v>#N/A</v>
      </c>
    </row>
    <row r="1076" spans="1:25" x14ac:dyDescent="0.2">
      <c r="A1076" s="2322" t="s">
        <v>2835</v>
      </c>
      <c r="B1076" s="2324" t="s">
        <v>1990</v>
      </c>
      <c r="C1076" s="2322" t="s">
        <v>2965</v>
      </c>
      <c r="D1076" s="1090">
        <v>0</v>
      </c>
      <c r="E1076" s="1090" t="s">
        <v>2331</v>
      </c>
      <c r="F1076" s="2311" t="s">
        <v>1083</v>
      </c>
      <c r="G1076" s="2312" t="s">
        <v>1990</v>
      </c>
      <c r="H1076" s="2318">
        <v>-372.77</v>
      </c>
      <c r="I1076" s="2318">
        <v>0</v>
      </c>
      <c r="J1076" s="2318">
        <v>0</v>
      </c>
      <c r="Q1076" s="2310" t="e">
        <f>VLOOKUP(P1076,Data!$D$2:$E$144,2,FALSE)</f>
        <v>#N/A</v>
      </c>
    </row>
    <row r="1077" spans="1:25" x14ac:dyDescent="0.2">
      <c r="A1077" s="2322" t="s">
        <v>2835</v>
      </c>
      <c r="B1077" s="2324" t="s">
        <v>1991</v>
      </c>
      <c r="C1077" s="2322" t="s">
        <v>3172</v>
      </c>
      <c r="D1077" s="1090">
        <v>0</v>
      </c>
      <c r="E1077" s="1090" t="s">
        <v>2337</v>
      </c>
      <c r="F1077" s="2311" t="s">
        <v>1084</v>
      </c>
      <c r="G1077" s="2312" t="s">
        <v>1991</v>
      </c>
      <c r="H1077" s="2318">
        <v>-99.89</v>
      </c>
      <c r="I1077" s="2318">
        <v>0</v>
      </c>
      <c r="J1077" s="2318">
        <v>0</v>
      </c>
      <c r="O1077" s="2310" t="s">
        <v>274</v>
      </c>
      <c r="P1077" s="2310" t="s">
        <v>271</v>
      </c>
      <c r="Q1077" s="2310">
        <f>VLOOKUP(P1077,Data!$D$2:$E$144,2,FALSE)</f>
        <v>18910000</v>
      </c>
    </row>
    <row r="1078" spans="1:25" x14ac:dyDescent="0.2">
      <c r="B1078" s="2312" t="s">
        <v>1994</v>
      </c>
      <c r="D1078" s="2318"/>
      <c r="E1078" s="2318"/>
      <c r="F1078" s="2311" t="s">
        <v>1087</v>
      </c>
      <c r="G1078" s="2312" t="s">
        <v>1994</v>
      </c>
      <c r="H1078" s="2318">
        <v>-81</v>
      </c>
      <c r="I1078" s="2318">
        <v>0</v>
      </c>
      <c r="J1078" s="2318">
        <v>0</v>
      </c>
      <c r="Q1078" s="2310" t="e">
        <f>VLOOKUP(P1078,Data!$D$2:$E$144,2,FALSE)</f>
        <v>#N/A</v>
      </c>
    </row>
    <row r="1079" spans="1:25" x14ac:dyDescent="0.2">
      <c r="B1079" s="2312" t="s">
        <v>1996</v>
      </c>
      <c r="D1079" s="2318"/>
      <c r="E1079" s="2318"/>
      <c r="F1079" s="2311" t="s">
        <v>1089</v>
      </c>
      <c r="G1079" s="2312" t="s">
        <v>1996</v>
      </c>
      <c r="H1079" s="2318">
        <v>-500</v>
      </c>
      <c r="I1079" s="2318">
        <v>0</v>
      </c>
      <c r="J1079" s="2318">
        <v>0</v>
      </c>
      <c r="Q1079" s="2310" t="e">
        <f>VLOOKUP(P1079,Data!$D$2:$E$144,2,FALSE)</f>
        <v>#N/A</v>
      </c>
    </row>
    <row r="1080" spans="1:25" x14ac:dyDescent="0.2">
      <c r="B1080" s="2312" t="s">
        <v>1997</v>
      </c>
      <c r="D1080" s="2318"/>
      <c r="E1080" s="2318"/>
      <c r="F1080" s="2311" t="s">
        <v>1090</v>
      </c>
      <c r="G1080" s="2312" t="s">
        <v>1997</v>
      </c>
      <c r="H1080" s="2318">
        <v>-1093</v>
      </c>
      <c r="I1080" s="2318">
        <v>-2621.54</v>
      </c>
      <c r="J1080" s="2318">
        <v>0</v>
      </c>
      <c r="Q1080" s="2310" t="e">
        <f>VLOOKUP(P1080,Data!$D$2:$E$144,2,FALSE)</f>
        <v>#N/A</v>
      </c>
    </row>
    <row r="1081" spans="1:25" x14ac:dyDescent="0.2">
      <c r="A1081" s="2322" t="s">
        <v>2835</v>
      </c>
      <c r="B1081" s="2324" t="s">
        <v>1999</v>
      </c>
      <c r="C1081" s="2322" t="s">
        <v>2962</v>
      </c>
      <c r="D1081" s="1090">
        <v>0</v>
      </c>
      <c r="E1081" s="1090" t="s">
        <v>2331</v>
      </c>
      <c r="F1081" s="2311" t="s">
        <v>1092</v>
      </c>
      <c r="G1081" s="2312" t="s">
        <v>1999</v>
      </c>
      <c r="H1081" s="2318">
        <v>-2372.65</v>
      </c>
      <c r="I1081" s="2318">
        <v>0</v>
      </c>
      <c r="J1081" s="2318">
        <v>0</v>
      </c>
      <c r="Q1081" s="2310" t="e">
        <f>VLOOKUP(P1081,Data!$D$2:$E$144,2,FALSE)</f>
        <v>#N/A</v>
      </c>
    </row>
    <row r="1082" spans="1:25" x14ac:dyDescent="0.2">
      <c r="B1082" s="2312" t="s">
        <v>2001</v>
      </c>
      <c r="D1082" s="2318"/>
      <c r="E1082" s="2318"/>
      <c r="F1082" s="2311" t="s">
        <v>1094</v>
      </c>
      <c r="G1082" s="2312" t="s">
        <v>2001</v>
      </c>
      <c r="H1082" s="2318">
        <v>-2716.12</v>
      </c>
      <c r="I1082" s="2318">
        <v>0</v>
      </c>
      <c r="J1082" s="2318">
        <v>0</v>
      </c>
      <c r="Q1082" s="2310" t="e">
        <f>VLOOKUP(P1082,Data!$D$2:$E$144,2,FALSE)</f>
        <v>#N/A</v>
      </c>
    </row>
    <row r="1083" spans="1:25" x14ac:dyDescent="0.2">
      <c r="B1083" s="2312" t="s">
        <v>2002</v>
      </c>
      <c r="D1083" s="2318"/>
      <c r="E1083" s="2318"/>
      <c r="F1083" s="2311" t="s">
        <v>1095</v>
      </c>
      <c r="G1083" s="2312" t="s">
        <v>2002</v>
      </c>
      <c r="H1083" s="2318">
        <v>-132.12</v>
      </c>
      <c r="I1083" s="2318">
        <v>0</v>
      </c>
      <c r="J1083" s="2318">
        <v>0</v>
      </c>
      <c r="Q1083" s="2310" t="e">
        <f>VLOOKUP(P1083,Data!$D$2:$E$144,2,FALSE)</f>
        <v>#N/A</v>
      </c>
    </row>
    <row r="1084" spans="1:25" x14ac:dyDescent="0.2">
      <c r="B1084" s="2312" t="s">
        <v>2003</v>
      </c>
      <c r="D1084" s="2318"/>
      <c r="E1084" s="2318"/>
      <c r="F1084" s="2311" t="s">
        <v>1096</v>
      </c>
      <c r="G1084" s="2312" t="s">
        <v>2003</v>
      </c>
      <c r="H1084" s="2318">
        <v>-305.39999999999998</v>
      </c>
      <c r="I1084" s="2318">
        <v>0</v>
      </c>
      <c r="J1084" s="2318">
        <v>0</v>
      </c>
      <c r="Q1084" s="2310" t="e">
        <f>VLOOKUP(P1084,Data!$D$2:$E$144,2,FALSE)</f>
        <v>#N/A</v>
      </c>
    </row>
    <row r="1085" spans="1:25" ht="25.5" x14ac:dyDescent="0.2">
      <c r="A1085" s="2322" t="s">
        <v>2372</v>
      </c>
      <c r="B1085" s="2324" t="s">
        <v>2004</v>
      </c>
      <c r="C1085" s="2322" t="s">
        <v>2752</v>
      </c>
      <c r="D1085" s="1090">
        <v>0</v>
      </c>
      <c r="E1085" s="1090" t="s">
        <v>2331</v>
      </c>
      <c r="F1085" s="2311" t="s">
        <v>1097</v>
      </c>
      <c r="G1085" s="2312" t="s">
        <v>2004</v>
      </c>
      <c r="H1085" s="2318">
        <v>-75</v>
      </c>
      <c r="I1085" s="2318">
        <v>0</v>
      </c>
      <c r="J1085" s="2318">
        <v>0</v>
      </c>
      <c r="O1085" s="2310" t="s">
        <v>277</v>
      </c>
      <c r="P1085" s="2310" t="s">
        <v>322</v>
      </c>
      <c r="Q1085" s="2310">
        <f>VLOOKUP(P1085,Data!$D$2:$E$144,2,FALSE)</f>
        <v>55520000</v>
      </c>
    </row>
    <row r="1086" spans="1:25" x14ac:dyDescent="0.2">
      <c r="B1086" s="2312" t="s">
        <v>2005</v>
      </c>
      <c r="D1086" s="2318"/>
      <c r="E1086" s="2318"/>
      <c r="F1086" s="2311" t="s">
        <v>1098</v>
      </c>
      <c r="G1086" s="2312" t="s">
        <v>2005</v>
      </c>
      <c r="H1086" s="2318">
        <v>-1737.36</v>
      </c>
      <c r="I1086" s="2318">
        <v>-195</v>
      </c>
      <c r="J1086" s="2318">
        <v>0</v>
      </c>
      <c r="Q1086" s="2310" t="e">
        <f>VLOOKUP(P1086,Data!$D$2:$E$144,2,FALSE)</f>
        <v>#N/A</v>
      </c>
    </row>
    <row r="1087" spans="1:25" ht="25.5" x14ac:dyDescent="0.2">
      <c r="A1087" s="2310" t="s">
        <v>2346</v>
      </c>
      <c r="B1087" s="2312" t="s">
        <v>2006</v>
      </c>
      <c r="C1087" s="2310" t="s">
        <v>2363</v>
      </c>
      <c r="D1087" s="2318">
        <v>0</v>
      </c>
      <c r="E1087" s="2318" t="s">
        <v>2331</v>
      </c>
      <c r="F1087" s="2311" t="s">
        <v>1099</v>
      </c>
      <c r="G1087" s="2312" t="s">
        <v>2006</v>
      </c>
      <c r="H1087" s="2318">
        <v>-100</v>
      </c>
      <c r="I1087" s="2318">
        <v>0</v>
      </c>
      <c r="J1087" s="2318">
        <v>0</v>
      </c>
      <c r="O1087" s="2310" t="s">
        <v>2378</v>
      </c>
      <c r="P1087" s="2310" t="s">
        <v>366</v>
      </c>
      <c r="Q1087" s="2310">
        <f>VLOOKUP(P1087,Data!$D$2:$E$144,2,FALSE)</f>
        <v>85121200</v>
      </c>
    </row>
    <row r="1088" spans="1:25" s="2315" customFormat="1" x14ac:dyDescent="0.2">
      <c r="A1088" s="2310"/>
      <c r="B1088" s="2312" t="s">
        <v>2007</v>
      </c>
      <c r="C1088" s="2310"/>
      <c r="D1088" s="2318"/>
      <c r="E1088" s="2318"/>
      <c r="F1088" s="2311" t="s">
        <v>1100</v>
      </c>
      <c r="G1088" s="2312" t="s">
        <v>2007</v>
      </c>
      <c r="H1088" s="2318">
        <v>-612</v>
      </c>
      <c r="I1088" s="2318">
        <v>0</v>
      </c>
      <c r="J1088" s="2318">
        <v>0</v>
      </c>
      <c r="K1088" s="2310"/>
      <c r="L1088" s="2310"/>
      <c r="M1088" s="2310"/>
      <c r="N1088" s="2310"/>
      <c r="O1088" s="2310"/>
      <c r="P1088" s="2310"/>
      <c r="Q1088" s="2310" t="e">
        <f>VLOOKUP(P1088,Data!$D$2:$E$144,2,FALSE)</f>
        <v>#N/A</v>
      </c>
      <c r="Y1088" s="2317"/>
    </row>
    <row r="1089" spans="1:17" x14ac:dyDescent="0.2">
      <c r="B1089" s="2312" t="s">
        <v>2008</v>
      </c>
      <c r="D1089" s="2318"/>
      <c r="E1089" s="2318"/>
      <c r="F1089" s="2311" t="s">
        <v>1101</v>
      </c>
      <c r="G1089" s="2312" t="s">
        <v>2008</v>
      </c>
      <c r="H1089" s="2318">
        <v>-2847</v>
      </c>
      <c r="I1089" s="2318">
        <v>0</v>
      </c>
      <c r="J1089" s="2318">
        <v>0</v>
      </c>
      <c r="Q1089" s="2310" t="e">
        <f>VLOOKUP(P1089,Data!$D$2:$E$144,2,FALSE)</f>
        <v>#N/A</v>
      </c>
    </row>
    <row r="1090" spans="1:17" x14ac:dyDescent="0.2">
      <c r="A1090" s="2322" t="s">
        <v>2835</v>
      </c>
      <c r="B1090" s="2324" t="s">
        <v>2009</v>
      </c>
      <c r="C1090" s="2322" t="s">
        <v>3042</v>
      </c>
      <c r="D1090" s="1090">
        <v>0</v>
      </c>
      <c r="E1090" s="1090" t="s">
        <v>2337</v>
      </c>
      <c r="F1090" s="2311" t="s">
        <v>1102</v>
      </c>
      <c r="G1090" s="2312" t="s">
        <v>2009</v>
      </c>
      <c r="H1090" s="2318">
        <v>-3174.4</v>
      </c>
      <c r="I1090" s="2318">
        <v>0</v>
      </c>
      <c r="J1090" s="2318">
        <v>0</v>
      </c>
      <c r="O1090" s="2310" t="s">
        <v>2503</v>
      </c>
      <c r="P1090" s="2310" t="s">
        <v>395</v>
      </c>
      <c r="Q1090" s="2310">
        <f>VLOOKUP(P1090,Data!$D$2:$E$144,2,FALSE)</f>
        <v>35110000</v>
      </c>
    </row>
    <row r="1091" spans="1:17" x14ac:dyDescent="0.2">
      <c r="A1091" s="2322" t="s">
        <v>2835</v>
      </c>
      <c r="B1091" s="2324" t="s">
        <v>2011</v>
      </c>
      <c r="C1091" s="2322" t="s">
        <v>2875</v>
      </c>
      <c r="D1091" s="1090">
        <v>0</v>
      </c>
      <c r="E1091" s="1090" t="s">
        <v>2336</v>
      </c>
      <c r="F1091" s="2311" t="s">
        <v>1104</v>
      </c>
      <c r="G1091" s="2312" t="s">
        <v>2011</v>
      </c>
      <c r="H1091" s="2318">
        <v>-1903.03</v>
      </c>
      <c r="I1091" s="2318">
        <v>0</v>
      </c>
      <c r="J1091" s="2318">
        <v>0</v>
      </c>
      <c r="O1091" s="2310" t="s">
        <v>2503</v>
      </c>
      <c r="P1091" s="2310" t="s">
        <v>395</v>
      </c>
      <c r="Q1091" s="2310">
        <f>VLOOKUP(P1091,Data!$D$2:$E$144,2,FALSE)</f>
        <v>35110000</v>
      </c>
    </row>
    <row r="1092" spans="1:17" x14ac:dyDescent="0.2">
      <c r="B1092" s="2312" t="s">
        <v>2012</v>
      </c>
      <c r="D1092" s="2318"/>
      <c r="E1092" s="2318"/>
      <c r="F1092" s="2311" t="s">
        <v>1105</v>
      </c>
      <c r="G1092" s="2312" t="s">
        <v>2012</v>
      </c>
      <c r="H1092" s="2318">
        <v>-29.17</v>
      </c>
      <c r="I1092" s="2318">
        <v>0</v>
      </c>
      <c r="J1092" s="2318">
        <v>0</v>
      </c>
      <c r="Q1092" s="2310" t="e">
        <f>VLOOKUP(P1092,Data!$D$2:$E$144,2,FALSE)</f>
        <v>#N/A</v>
      </c>
    </row>
    <row r="1093" spans="1:17" ht="25.5" x14ac:dyDescent="0.2">
      <c r="A1093" s="2322" t="s">
        <v>2564</v>
      </c>
      <c r="B1093" s="2324" t="s">
        <v>2015</v>
      </c>
      <c r="C1093" s="2322" t="s">
        <v>2587</v>
      </c>
      <c r="D1093" s="1090">
        <v>0</v>
      </c>
      <c r="E1093" s="1090" t="s">
        <v>2331</v>
      </c>
      <c r="F1093" s="2311" t="s">
        <v>1108</v>
      </c>
      <c r="G1093" s="2312" t="s">
        <v>2015</v>
      </c>
      <c r="H1093" s="2318">
        <v>-783.4</v>
      </c>
      <c r="I1093" s="2318">
        <v>-800.5</v>
      </c>
      <c r="J1093" s="2318">
        <v>0</v>
      </c>
      <c r="O1093" s="2310" t="s">
        <v>2588</v>
      </c>
      <c r="P1093" s="2310" t="s">
        <v>357</v>
      </c>
      <c r="Q1093" s="2310">
        <f>VLOOKUP(P1093,Data!$D$2:$E$144,2,FALSE)</f>
        <v>79961000</v>
      </c>
    </row>
    <row r="1094" spans="1:17" ht="25.5" x14ac:dyDescent="0.2">
      <c r="A1094" s="2322" t="s">
        <v>2372</v>
      </c>
      <c r="B1094" s="2324" t="s">
        <v>2016</v>
      </c>
      <c r="C1094" s="2322" t="s">
        <v>2754</v>
      </c>
      <c r="D1094" s="1090">
        <v>0</v>
      </c>
      <c r="E1094" s="1090" t="s">
        <v>2336</v>
      </c>
      <c r="F1094" s="2311" t="s">
        <v>1109</v>
      </c>
      <c r="G1094" s="2312" t="s">
        <v>2016</v>
      </c>
      <c r="H1094" s="2318">
        <v>-576</v>
      </c>
      <c r="I1094" s="2318">
        <v>0</v>
      </c>
      <c r="J1094" s="2318">
        <v>0</v>
      </c>
      <c r="O1094" s="2310" t="s">
        <v>276</v>
      </c>
      <c r="P1094" s="2310" t="s">
        <v>309</v>
      </c>
      <c r="Q1094" s="2310">
        <f>VLOOKUP(P1094,Data!$D$2:$E$144,2,FALSE)</f>
        <v>80500000</v>
      </c>
    </row>
    <row r="1095" spans="1:17" x14ac:dyDescent="0.2">
      <c r="B1095" s="2312" t="s">
        <v>2020</v>
      </c>
      <c r="D1095" s="2318"/>
      <c r="E1095" s="2318"/>
      <c r="F1095" s="2311" t="s">
        <v>1113</v>
      </c>
      <c r="G1095" s="2312" t="s">
        <v>2020</v>
      </c>
      <c r="H1095" s="2318">
        <v>-119</v>
      </c>
      <c r="I1095" s="2318">
        <v>0</v>
      </c>
      <c r="J1095" s="2318">
        <v>0</v>
      </c>
      <c r="Q1095" s="2310" t="e">
        <f>VLOOKUP(P1095,Data!$D$2:$E$144,2,FALSE)</f>
        <v>#N/A</v>
      </c>
    </row>
    <row r="1096" spans="1:17" x14ac:dyDescent="0.2">
      <c r="A1096" s="2322" t="s">
        <v>2835</v>
      </c>
      <c r="B1096" s="2324" t="s">
        <v>2021</v>
      </c>
      <c r="C1096" s="2322" t="s">
        <v>2904</v>
      </c>
      <c r="D1096" s="1090">
        <v>0</v>
      </c>
      <c r="E1096" s="1090" t="s">
        <v>2337</v>
      </c>
      <c r="F1096" s="2311" t="s">
        <v>1114</v>
      </c>
      <c r="G1096" s="2312" t="s">
        <v>2021</v>
      </c>
      <c r="H1096" s="2318">
        <v>-306.5</v>
      </c>
      <c r="I1096" s="2318">
        <v>0</v>
      </c>
      <c r="J1096" s="2318">
        <v>0</v>
      </c>
      <c r="O1096" s="2310" t="s">
        <v>277</v>
      </c>
      <c r="P1096" s="2310" t="s">
        <v>324</v>
      </c>
      <c r="Q1096" s="2310">
        <f>VLOOKUP(P1096,Data!$D$2:$E$144,2,FALSE)</f>
        <v>15000000</v>
      </c>
    </row>
    <row r="1097" spans="1:17" x14ac:dyDescent="0.2">
      <c r="A1097" s="2322" t="s">
        <v>2835</v>
      </c>
      <c r="B1097" s="2324" t="s">
        <v>2022</v>
      </c>
      <c r="C1097" s="2322" t="s">
        <v>3168</v>
      </c>
      <c r="D1097" s="1090">
        <v>0</v>
      </c>
      <c r="E1097" s="1090" t="s">
        <v>2337</v>
      </c>
      <c r="F1097" s="2311" t="s">
        <v>1115</v>
      </c>
      <c r="G1097" s="2312" t="s">
        <v>2022</v>
      </c>
      <c r="H1097" s="2318">
        <v>-1645</v>
      </c>
      <c r="I1097" s="2318">
        <v>-668</v>
      </c>
      <c r="J1097" s="2318">
        <v>0</v>
      </c>
      <c r="O1097" s="2310" t="s">
        <v>2503</v>
      </c>
      <c r="P1097" s="2310" t="s">
        <v>395</v>
      </c>
      <c r="Q1097" s="2310">
        <f>VLOOKUP(P1097,Data!$D$2:$E$144,2,FALSE)</f>
        <v>35110000</v>
      </c>
    </row>
    <row r="1098" spans="1:17" ht="25.5" x14ac:dyDescent="0.2">
      <c r="A1098" s="2322" t="s">
        <v>2372</v>
      </c>
      <c r="B1098" s="2324" t="s">
        <v>2023</v>
      </c>
      <c r="C1098" s="2322" t="s">
        <v>2755</v>
      </c>
      <c r="D1098" s="1090">
        <v>0</v>
      </c>
      <c r="E1098" s="1090" t="s">
        <v>2331</v>
      </c>
      <c r="F1098" s="2311" t="s">
        <v>1116</v>
      </c>
      <c r="G1098" s="2312" t="s">
        <v>2023</v>
      </c>
      <c r="H1098" s="2318">
        <v>-707.5</v>
      </c>
      <c r="I1098" s="2318">
        <v>0</v>
      </c>
      <c r="J1098" s="2318">
        <v>0</v>
      </c>
      <c r="O1098" s="2310" t="s">
        <v>276</v>
      </c>
      <c r="P1098" s="2310" t="s">
        <v>309</v>
      </c>
      <c r="Q1098" s="2310">
        <f>VLOOKUP(P1098,Data!$D$2:$E$144,2,FALSE)</f>
        <v>80500000</v>
      </c>
    </row>
    <row r="1099" spans="1:17" x14ac:dyDescent="0.2">
      <c r="A1099" s="2322" t="s">
        <v>2832</v>
      </c>
      <c r="B1099" s="2324" t="s">
        <v>2026</v>
      </c>
      <c r="C1099" s="2322" t="s">
        <v>2840</v>
      </c>
      <c r="D1099" s="1090">
        <v>0</v>
      </c>
      <c r="E1099" s="1090" t="s">
        <v>2331</v>
      </c>
      <c r="F1099" s="2311" t="s">
        <v>1119</v>
      </c>
      <c r="G1099" s="2312" t="s">
        <v>2026</v>
      </c>
      <c r="H1099" s="2318">
        <v>-35</v>
      </c>
      <c r="I1099" s="2318">
        <v>0</v>
      </c>
      <c r="J1099" s="2318">
        <v>0</v>
      </c>
      <c r="Q1099" s="2310" t="e">
        <f>VLOOKUP(P1099,Data!$D$2:$E$144,2,FALSE)</f>
        <v>#N/A</v>
      </c>
    </row>
    <row r="1100" spans="1:17" x14ac:dyDescent="0.2">
      <c r="B1100" s="2312" t="s">
        <v>2030</v>
      </c>
      <c r="D1100" s="2318"/>
      <c r="E1100" s="2318"/>
      <c r="F1100" s="2311" t="s">
        <v>1123</v>
      </c>
      <c r="G1100" s="2312" t="s">
        <v>2030</v>
      </c>
      <c r="H1100" s="2318">
        <v>-76.95</v>
      </c>
      <c r="I1100" s="2318">
        <v>0</v>
      </c>
      <c r="J1100" s="2318">
        <v>0</v>
      </c>
      <c r="Q1100" s="2310" t="e">
        <f>VLOOKUP(P1100,Data!$D$2:$E$144,2,FALSE)</f>
        <v>#N/A</v>
      </c>
    </row>
    <row r="1101" spans="1:17" x14ac:dyDescent="0.2">
      <c r="B1101" s="2312" t="s">
        <v>2031</v>
      </c>
      <c r="D1101" s="2318"/>
      <c r="E1101" s="2318"/>
      <c r="F1101" s="2311" t="s">
        <v>1124</v>
      </c>
      <c r="G1101" s="2312" t="s">
        <v>2031</v>
      </c>
      <c r="H1101" s="2318">
        <v>-550</v>
      </c>
      <c r="I1101" s="2318">
        <v>0</v>
      </c>
      <c r="J1101" s="2318">
        <v>0</v>
      </c>
      <c r="Q1101" s="2310" t="e">
        <f>VLOOKUP(P1101,Data!$D$2:$E$144,2,FALSE)</f>
        <v>#N/A</v>
      </c>
    </row>
    <row r="1102" spans="1:17" x14ac:dyDescent="0.2">
      <c r="B1102" s="2312" t="s">
        <v>2032</v>
      </c>
      <c r="D1102" s="2318"/>
      <c r="E1102" s="2318"/>
      <c r="F1102" s="2311" t="s">
        <v>1125</v>
      </c>
      <c r="G1102" s="2312" t="s">
        <v>2032</v>
      </c>
      <c r="H1102" s="2318">
        <v>-3788</v>
      </c>
      <c r="I1102" s="2318">
        <v>0</v>
      </c>
      <c r="J1102" s="2318">
        <v>0</v>
      </c>
      <c r="Q1102" s="2310" t="e">
        <f>VLOOKUP(P1102,Data!$D$2:$E$144,2,FALSE)</f>
        <v>#N/A</v>
      </c>
    </row>
    <row r="1103" spans="1:17" x14ac:dyDescent="0.2">
      <c r="B1103" s="2312" t="s">
        <v>2033</v>
      </c>
      <c r="D1103" s="2318"/>
      <c r="E1103" s="2318"/>
      <c r="F1103" s="2311" t="s">
        <v>1126</v>
      </c>
      <c r="G1103" s="2312" t="s">
        <v>2033</v>
      </c>
      <c r="H1103" s="2318">
        <v>-1890</v>
      </c>
      <c r="I1103" s="2318">
        <v>0</v>
      </c>
      <c r="J1103" s="2318">
        <v>0</v>
      </c>
      <c r="Q1103" s="2310" t="e">
        <f>VLOOKUP(P1103,Data!$D$2:$E$144,2,FALSE)</f>
        <v>#N/A</v>
      </c>
    </row>
    <row r="1104" spans="1:17" x14ac:dyDescent="0.2">
      <c r="B1104" s="2312" t="s">
        <v>2035</v>
      </c>
      <c r="D1104" s="2318"/>
      <c r="E1104" s="2318"/>
      <c r="F1104" s="2311" t="s">
        <v>1128</v>
      </c>
      <c r="G1104" s="2312" t="s">
        <v>2035</v>
      </c>
      <c r="H1104" s="2318">
        <v>-11754.99</v>
      </c>
      <c r="I1104" s="2318">
        <v>0</v>
      </c>
      <c r="J1104" s="2318">
        <v>0</v>
      </c>
      <c r="Q1104" s="2310" t="e">
        <f>VLOOKUP(P1104,Data!$D$2:$E$144,2,FALSE)</f>
        <v>#N/A</v>
      </c>
    </row>
    <row r="1105" spans="1:25" x14ac:dyDescent="0.2">
      <c r="A1105" s="2322" t="s">
        <v>2835</v>
      </c>
      <c r="B1105" s="2324" t="s">
        <v>2040</v>
      </c>
      <c r="C1105" s="2322" t="s">
        <v>3052</v>
      </c>
      <c r="D1105" s="1090">
        <v>0</v>
      </c>
      <c r="E1105" s="1090" t="s">
        <v>2331</v>
      </c>
      <c r="F1105" s="2311" t="s">
        <v>1132</v>
      </c>
      <c r="G1105" s="2312" t="s">
        <v>2040</v>
      </c>
      <c r="H1105" s="2318">
        <v>-238.24</v>
      </c>
      <c r="I1105" s="2318">
        <v>-102</v>
      </c>
      <c r="J1105" s="2318">
        <v>0</v>
      </c>
      <c r="Q1105" s="2310" t="e">
        <f>VLOOKUP(P1105,Data!$D$2:$E$144,2,FALSE)</f>
        <v>#N/A</v>
      </c>
    </row>
    <row r="1106" spans="1:25" x14ac:dyDescent="0.2">
      <c r="B1106" s="2312" t="s">
        <v>2043</v>
      </c>
      <c r="D1106" s="2318"/>
      <c r="E1106" s="2318"/>
      <c r="F1106" s="2311" t="s">
        <v>1135</v>
      </c>
      <c r="G1106" s="2312" t="s">
        <v>2043</v>
      </c>
      <c r="H1106" s="2318">
        <v>-3145</v>
      </c>
      <c r="I1106" s="2318">
        <v>0</v>
      </c>
      <c r="J1106" s="2318">
        <v>0</v>
      </c>
      <c r="Q1106" s="2310" t="e">
        <f>VLOOKUP(P1106,Data!$D$2:$E$144,2,FALSE)</f>
        <v>#N/A</v>
      </c>
    </row>
    <row r="1107" spans="1:25" x14ac:dyDescent="0.2">
      <c r="A1107" s="2322" t="s">
        <v>2835</v>
      </c>
      <c r="B1107" s="2324" t="s">
        <v>2046</v>
      </c>
      <c r="C1107" s="2322" t="s">
        <v>3171</v>
      </c>
      <c r="D1107" s="1090">
        <v>0</v>
      </c>
      <c r="E1107" s="1090" t="s">
        <v>2331</v>
      </c>
      <c r="F1107" s="2311" t="s">
        <v>1138</v>
      </c>
      <c r="G1107" s="2312" t="s">
        <v>2046</v>
      </c>
      <c r="H1107" s="2318">
        <v>-77.099999999999994</v>
      </c>
      <c r="I1107" s="2318">
        <v>0</v>
      </c>
      <c r="J1107" s="2318">
        <v>0</v>
      </c>
      <c r="Q1107" s="2310" t="e">
        <f>VLOOKUP(P1107,Data!$D$2:$E$144,2,FALSE)</f>
        <v>#N/A</v>
      </c>
    </row>
    <row r="1108" spans="1:25" x14ac:dyDescent="0.2">
      <c r="B1108" s="2312" t="s">
        <v>2047</v>
      </c>
      <c r="D1108" s="2318"/>
      <c r="E1108" s="2318"/>
      <c r="F1108" s="2311" t="s">
        <v>1139</v>
      </c>
      <c r="G1108" s="2312" t="s">
        <v>2047</v>
      </c>
      <c r="H1108" s="2318">
        <v>-420</v>
      </c>
      <c r="I1108" s="2318">
        <v>0</v>
      </c>
      <c r="J1108" s="2318">
        <v>0</v>
      </c>
      <c r="Q1108" s="2310" t="e">
        <f>VLOOKUP(P1108,Data!$D$2:$E$144,2,FALSE)</f>
        <v>#N/A</v>
      </c>
    </row>
    <row r="1109" spans="1:25" x14ac:dyDescent="0.2">
      <c r="B1109" s="2312" t="s">
        <v>2049</v>
      </c>
      <c r="D1109" s="2318"/>
      <c r="E1109" s="2318"/>
      <c r="F1109" s="2311" t="s">
        <v>1141</v>
      </c>
      <c r="G1109" s="2312" t="s">
        <v>2049</v>
      </c>
      <c r="H1109" s="2318">
        <v>-695</v>
      </c>
      <c r="I1109" s="2318">
        <v>0</v>
      </c>
      <c r="J1109" s="2318">
        <v>0</v>
      </c>
      <c r="Q1109" s="2310" t="e">
        <f>VLOOKUP(P1109,Data!$D$2:$E$144,2,FALSE)</f>
        <v>#N/A</v>
      </c>
    </row>
    <row r="1110" spans="1:25" x14ac:dyDescent="0.2">
      <c r="A1110" s="2322" t="s">
        <v>2372</v>
      </c>
      <c r="B1110" s="2324" t="s">
        <v>2050</v>
      </c>
      <c r="C1110" s="2322" t="s">
        <v>2760</v>
      </c>
      <c r="D1110" s="1090">
        <v>0</v>
      </c>
      <c r="E1110" s="1090" t="s">
        <v>2331</v>
      </c>
      <c r="F1110" s="2311" t="s">
        <v>1142</v>
      </c>
      <c r="G1110" s="2312" t="s">
        <v>2050</v>
      </c>
      <c r="H1110" s="2318">
        <v>-1814</v>
      </c>
      <c r="I1110" s="2318">
        <v>-879</v>
      </c>
      <c r="J1110" s="2318">
        <v>0</v>
      </c>
      <c r="O1110" s="2310" t="s">
        <v>276</v>
      </c>
      <c r="P1110" s="2310" t="s">
        <v>309</v>
      </c>
      <c r="Q1110" s="2310">
        <f>VLOOKUP(P1110,Data!$D$2:$E$144,2,FALSE)</f>
        <v>80500000</v>
      </c>
    </row>
    <row r="1111" spans="1:25" x14ac:dyDescent="0.2">
      <c r="A1111" s="2322" t="s">
        <v>2372</v>
      </c>
      <c r="B1111" s="2324" t="s">
        <v>2051</v>
      </c>
      <c r="C1111" s="2322" t="s">
        <v>2761</v>
      </c>
      <c r="D1111" s="1090">
        <v>0</v>
      </c>
      <c r="E1111" s="1090" t="s">
        <v>2331</v>
      </c>
      <c r="F1111" s="2311" t="s">
        <v>1143</v>
      </c>
      <c r="G1111" s="2312" t="s">
        <v>2051</v>
      </c>
      <c r="H1111" s="2318">
        <v>0</v>
      </c>
      <c r="I1111" s="2318">
        <v>-2100</v>
      </c>
      <c r="J1111" s="2318">
        <v>0</v>
      </c>
      <c r="O1111" s="2310" t="s">
        <v>280</v>
      </c>
      <c r="P1111" s="2310" t="s">
        <v>352</v>
      </c>
      <c r="Q1111" s="2310">
        <f>VLOOKUP(P1111,Data!$D$2:$E$144,2,FALSE)</f>
        <v>39130000</v>
      </c>
    </row>
    <row r="1112" spans="1:25" x14ac:dyDescent="0.2">
      <c r="B1112" s="2312" t="s">
        <v>2052</v>
      </c>
      <c r="D1112" s="2318"/>
      <c r="E1112" s="2318"/>
      <c r="F1112" s="2311" t="s">
        <v>1144</v>
      </c>
      <c r="G1112" s="2312" t="s">
        <v>2052</v>
      </c>
      <c r="H1112" s="2318">
        <v>-603</v>
      </c>
      <c r="I1112" s="2318">
        <v>-434.4</v>
      </c>
      <c r="J1112" s="2318">
        <v>0</v>
      </c>
      <c r="Q1112" s="2310" t="e">
        <f>VLOOKUP(P1112,Data!$D$2:$E$144,2,FALSE)</f>
        <v>#N/A</v>
      </c>
    </row>
    <row r="1113" spans="1:25" s="2315" customFormat="1" x14ac:dyDescent="0.2">
      <c r="A1113" s="2322" t="s">
        <v>2835</v>
      </c>
      <c r="B1113" s="2324" t="s">
        <v>2053</v>
      </c>
      <c r="C1113" s="2322" t="s">
        <v>179</v>
      </c>
      <c r="D1113" s="1090">
        <v>0</v>
      </c>
      <c r="E1113" s="1090" t="s">
        <v>2337</v>
      </c>
      <c r="F1113" s="2311" t="s">
        <v>1145</v>
      </c>
      <c r="G1113" s="2312" t="s">
        <v>2053</v>
      </c>
      <c r="H1113" s="2318">
        <v>-790</v>
      </c>
      <c r="I1113" s="2318">
        <v>-69.7</v>
      </c>
      <c r="J1113" s="2318">
        <v>0</v>
      </c>
      <c r="K1113" s="2310"/>
      <c r="L1113" s="2310"/>
      <c r="M1113" s="2310"/>
      <c r="N1113" s="2310"/>
      <c r="O1113" s="2310" t="s">
        <v>2503</v>
      </c>
      <c r="P1113" s="2310" t="s">
        <v>395</v>
      </c>
      <c r="Q1113" s="2310">
        <f>VLOOKUP(P1113,Data!$D$2:$E$144,2,FALSE)</f>
        <v>35110000</v>
      </c>
      <c r="Y1113" s="2317"/>
    </row>
    <row r="1114" spans="1:25" x14ac:dyDescent="0.2">
      <c r="B1114" s="2312" t="s">
        <v>2054</v>
      </c>
      <c r="D1114" s="2318"/>
      <c r="E1114" s="2318"/>
      <c r="F1114" s="2311" t="s">
        <v>1146</v>
      </c>
      <c r="G1114" s="2312" t="s">
        <v>2054</v>
      </c>
      <c r="H1114" s="2318">
        <v>-214.1</v>
      </c>
      <c r="I1114" s="2318">
        <v>0</v>
      </c>
      <c r="J1114" s="2318">
        <v>0</v>
      </c>
      <c r="Q1114" s="2310" t="e">
        <f>VLOOKUP(P1114,Data!$D$2:$E$144,2,FALSE)</f>
        <v>#N/A</v>
      </c>
    </row>
    <row r="1115" spans="1:25" x14ac:dyDescent="0.2">
      <c r="B1115" s="2312" t="s">
        <v>2056</v>
      </c>
      <c r="D1115" s="2318"/>
      <c r="E1115" s="2318"/>
      <c r="F1115" s="2311" t="s">
        <v>1148</v>
      </c>
      <c r="G1115" s="2312" t="s">
        <v>2056</v>
      </c>
      <c r="H1115" s="2318">
        <v>0</v>
      </c>
      <c r="I1115" s="2318">
        <v>-4958.33</v>
      </c>
      <c r="J1115" s="2318">
        <v>0</v>
      </c>
      <c r="Q1115" s="2310" t="e">
        <f>VLOOKUP(P1115,Data!$D$2:$E$144,2,FALSE)</f>
        <v>#N/A</v>
      </c>
    </row>
    <row r="1116" spans="1:25" x14ac:dyDescent="0.2">
      <c r="B1116" s="2312" t="s">
        <v>2060</v>
      </c>
      <c r="D1116" s="2318"/>
      <c r="E1116" s="2318"/>
      <c r="F1116" s="2311" t="s">
        <v>1152</v>
      </c>
      <c r="G1116" s="2312" t="s">
        <v>2060</v>
      </c>
      <c r="H1116" s="2318">
        <v>-450</v>
      </c>
      <c r="I1116" s="2318">
        <v>0</v>
      </c>
      <c r="J1116" s="2318">
        <v>0</v>
      </c>
      <c r="Q1116" s="2310" t="e">
        <f>VLOOKUP(P1116,Data!$D$2:$E$144,2,FALSE)</f>
        <v>#N/A</v>
      </c>
    </row>
    <row r="1117" spans="1:25" x14ac:dyDescent="0.2">
      <c r="B1117" s="2312" t="s">
        <v>2061</v>
      </c>
      <c r="D1117" s="2318"/>
      <c r="E1117" s="2318"/>
      <c r="F1117" s="2311" t="s">
        <v>1153</v>
      </c>
      <c r="G1117" s="2312" t="s">
        <v>2061</v>
      </c>
      <c r="H1117" s="2318">
        <v>-1283</v>
      </c>
      <c r="I1117" s="2318">
        <v>-250</v>
      </c>
      <c r="J1117" s="2318">
        <v>0</v>
      </c>
      <c r="Q1117" s="2310" t="e">
        <f>VLOOKUP(P1117,Data!$D$2:$E$144,2,FALSE)</f>
        <v>#N/A</v>
      </c>
    </row>
    <row r="1118" spans="1:25" x14ac:dyDescent="0.2">
      <c r="B1118" s="2312" t="s">
        <v>2062</v>
      </c>
      <c r="D1118" s="2318"/>
      <c r="E1118" s="2318"/>
      <c r="F1118" s="2311" t="s">
        <v>1154</v>
      </c>
      <c r="G1118" s="2312" t="s">
        <v>2062</v>
      </c>
      <c r="H1118" s="2318">
        <v>-215</v>
      </c>
      <c r="I1118" s="2318">
        <v>-1275</v>
      </c>
      <c r="J1118" s="2318">
        <v>0</v>
      </c>
      <c r="Q1118" s="2310" t="e">
        <f>VLOOKUP(P1118,Data!$D$2:$E$144,2,FALSE)</f>
        <v>#N/A</v>
      </c>
    </row>
    <row r="1119" spans="1:25" x14ac:dyDescent="0.2">
      <c r="B1119" s="2312" t="s">
        <v>2063</v>
      </c>
      <c r="D1119" s="2318"/>
      <c r="E1119" s="2318"/>
      <c r="F1119" s="2311" t="s">
        <v>1155</v>
      </c>
      <c r="G1119" s="2312" t="s">
        <v>2063</v>
      </c>
      <c r="H1119" s="2318">
        <v>-327.75</v>
      </c>
      <c r="I1119" s="2318">
        <v>0</v>
      </c>
      <c r="J1119" s="2318">
        <v>0</v>
      </c>
      <c r="Q1119" s="2310" t="e">
        <f>VLOOKUP(P1119,Data!$D$2:$E$144,2,FALSE)</f>
        <v>#N/A</v>
      </c>
    </row>
    <row r="1120" spans="1:25" x14ac:dyDescent="0.2">
      <c r="B1120" s="2312" t="s">
        <v>2064</v>
      </c>
      <c r="D1120" s="2318"/>
      <c r="E1120" s="2318"/>
      <c r="F1120" s="2311" t="s">
        <v>1156</v>
      </c>
      <c r="G1120" s="2312" t="s">
        <v>2064</v>
      </c>
      <c r="H1120" s="2318">
        <v>-356.7</v>
      </c>
      <c r="I1120" s="2318">
        <v>0</v>
      </c>
      <c r="J1120" s="2318">
        <v>0</v>
      </c>
      <c r="Q1120" s="2310" t="e">
        <f>VLOOKUP(P1120,Data!$D$2:$E$144,2,FALSE)</f>
        <v>#N/A</v>
      </c>
    </row>
    <row r="1121" spans="1:25" x14ac:dyDescent="0.2">
      <c r="A1121" s="2322" t="s">
        <v>2372</v>
      </c>
      <c r="B1121" s="2324" t="s">
        <v>2067</v>
      </c>
      <c r="C1121" s="2322" t="s">
        <v>2762</v>
      </c>
      <c r="D1121" s="1090">
        <v>0</v>
      </c>
      <c r="E1121" s="1090" t="s">
        <v>2337</v>
      </c>
      <c r="F1121" s="2311" t="s">
        <v>1159</v>
      </c>
      <c r="G1121" s="2312" t="s">
        <v>2067</v>
      </c>
      <c r="H1121" s="2318">
        <v>-1000</v>
      </c>
      <c r="I1121" s="2318">
        <v>-1000</v>
      </c>
      <c r="J1121" s="2318">
        <v>0</v>
      </c>
      <c r="O1121" s="2310" t="s">
        <v>276</v>
      </c>
      <c r="P1121" s="2310" t="s">
        <v>309</v>
      </c>
      <c r="Q1121" s="2310">
        <f>VLOOKUP(P1121,Data!$D$2:$E$144,2,FALSE)</f>
        <v>80500000</v>
      </c>
    </row>
    <row r="1122" spans="1:25" ht="25.5" x14ac:dyDescent="0.2">
      <c r="A1122" s="2322" t="s">
        <v>2372</v>
      </c>
      <c r="B1122" s="2324" t="s">
        <v>2068</v>
      </c>
      <c r="C1122" s="2322" t="s">
        <v>2763</v>
      </c>
      <c r="D1122" s="1090">
        <v>0</v>
      </c>
      <c r="E1122" s="1090" t="s">
        <v>2337</v>
      </c>
      <c r="F1122" s="2311" t="s">
        <v>1160</v>
      </c>
      <c r="G1122" s="2312" t="s">
        <v>2068</v>
      </c>
      <c r="H1122" s="2318">
        <v>-1615.8</v>
      </c>
      <c r="I1122" s="2318">
        <v>0</v>
      </c>
      <c r="J1122" s="2318">
        <v>0</v>
      </c>
      <c r="O1122" s="2310" t="s">
        <v>276</v>
      </c>
      <c r="P1122" s="2310" t="s">
        <v>309</v>
      </c>
      <c r="Q1122" s="2310">
        <f>VLOOKUP(P1122,Data!$D$2:$E$144,2,FALSE)</f>
        <v>80500000</v>
      </c>
    </row>
    <row r="1123" spans="1:25" x14ac:dyDescent="0.2">
      <c r="B1123" s="2312" t="s">
        <v>2069</v>
      </c>
      <c r="D1123" s="2318"/>
      <c r="E1123" s="2318"/>
      <c r="F1123" s="2311" t="s">
        <v>1161</v>
      </c>
      <c r="G1123" s="2312" t="s">
        <v>2069</v>
      </c>
      <c r="H1123" s="2318">
        <v>-149.15</v>
      </c>
      <c r="I1123" s="2318">
        <v>0</v>
      </c>
      <c r="J1123" s="2318">
        <v>0</v>
      </c>
      <c r="Q1123" s="2310" t="e">
        <f>VLOOKUP(P1123,Data!$D$2:$E$144,2,FALSE)</f>
        <v>#N/A</v>
      </c>
    </row>
    <row r="1124" spans="1:25" x14ac:dyDescent="0.2">
      <c r="B1124" s="2312" t="s">
        <v>2070</v>
      </c>
      <c r="D1124" s="2318"/>
      <c r="E1124" s="2318"/>
      <c r="F1124" s="2311" t="s">
        <v>1162</v>
      </c>
      <c r="G1124" s="2312" t="s">
        <v>2070</v>
      </c>
      <c r="H1124" s="2318">
        <v>0</v>
      </c>
      <c r="I1124" s="2318">
        <v>-5360</v>
      </c>
      <c r="J1124" s="2318">
        <v>0</v>
      </c>
      <c r="Q1124" s="2310" t="e">
        <f>VLOOKUP(P1124,Data!$D$2:$E$144,2,FALSE)</f>
        <v>#N/A</v>
      </c>
    </row>
    <row r="1125" spans="1:25" x14ac:dyDescent="0.2">
      <c r="A1125" s="2322" t="s">
        <v>2835</v>
      </c>
      <c r="B1125" s="2324" t="s">
        <v>2076</v>
      </c>
      <c r="C1125" s="2322" t="s">
        <v>3015</v>
      </c>
      <c r="D1125" s="1090">
        <v>0</v>
      </c>
      <c r="E1125" s="1090" t="s">
        <v>2331</v>
      </c>
      <c r="F1125" s="2311" t="s">
        <v>1168</v>
      </c>
      <c r="G1125" s="2312" t="s">
        <v>2076</v>
      </c>
      <c r="H1125" s="2318">
        <v>0</v>
      </c>
      <c r="I1125" s="2318">
        <v>-66.25</v>
      </c>
      <c r="J1125" s="2318">
        <v>0</v>
      </c>
      <c r="Q1125" s="2310" t="e">
        <f>VLOOKUP(P1125,Data!$D$2:$E$144,2,FALSE)</f>
        <v>#N/A</v>
      </c>
    </row>
    <row r="1126" spans="1:25" ht="25.5" x14ac:dyDescent="0.2">
      <c r="A1126" s="2322" t="s">
        <v>2485</v>
      </c>
      <c r="B1126" s="2324" t="s">
        <v>2077</v>
      </c>
      <c r="C1126" s="2322" t="s">
        <v>2647</v>
      </c>
      <c r="D1126" s="1090"/>
      <c r="E1126" s="1090" t="s">
        <v>2336</v>
      </c>
      <c r="F1126" s="2311" t="s">
        <v>1169</v>
      </c>
      <c r="G1126" s="2312" t="s">
        <v>2077</v>
      </c>
      <c r="H1126" s="2318">
        <v>0</v>
      </c>
      <c r="I1126" s="2318">
        <v>-751.88</v>
      </c>
      <c r="J1126" s="2318">
        <v>0</v>
      </c>
      <c r="O1126" s="2310" t="s">
        <v>2379</v>
      </c>
      <c r="P1126" s="2310" t="s">
        <v>343</v>
      </c>
      <c r="Q1126" s="2310">
        <f>VLOOKUP(P1126,Data!$D$2:$E$144,2,FALSE)</f>
        <v>18100000</v>
      </c>
    </row>
    <row r="1127" spans="1:25" ht="25.5" x14ac:dyDescent="0.2">
      <c r="A1127" s="2322" t="s">
        <v>2564</v>
      </c>
      <c r="B1127" s="2324" t="s">
        <v>2078</v>
      </c>
      <c r="C1127" s="2322" t="s">
        <v>2589</v>
      </c>
      <c r="D1127" s="1090">
        <v>0</v>
      </c>
      <c r="E1127" s="1090" t="s">
        <v>2331</v>
      </c>
      <c r="F1127" s="2311" t="s">
        <v>1170</v>
      </c>
      <c r="G1127" s="2312" t="s">
        <v>2078</v>
      </c>
      <c r="H1127" s="2318">
        <v>0</v>
      </c>
      <c r="I1127" s="2318">
        <v>-475</v>
      </c>
      <c r="J1127" s="2318">
        <v>0</v>
      </c>
      <c r="O1127" s="2310" t="s">
        <v>2588</v>
      </c>
      <c r="P1127" s="2310" t="s">
        <v>357</v>
      </c>
      <c r="Q1127" s="2310">
        <f>VLOOKUP(P1127,Data!$D$2:$E$144,2,FALSE)</f>
        <v>79961000</v>
      </c>
    </row>
    <row r="1128" spans="1:25" x14ac:dyDescent="0.2">
      <c r="B1128" s="2312" t="s">
        <v>2080</v>
      </c>
      <c r="D1128" s="2318"/>
      <c r="E1128" s="2318"/>
      <c r="F1128" s="2311" t="s">
        <v>1172</v>
      </c>
      <c r="G1128" s="2312" t="s">
        <v>2080</v>
      </c>
      <c r="H1128" s="2318">
        <v>0</v>
      </c>
      <c r="I1128" s="2318">
        <v>-903.5</v>
      </c>
      <c r="J1128" s="2318">
        <v>0</v>
      </c>
      <c r="Q1128" s="2310" t="e">
        <f>VLOOKUP(P1128,Data!$D$2:$E$144,2,FALSE)</f>
        <v>#N/A</v>
      </c>
    </row>
    <row r="1129" spans="1:25" x14ac:dyDescent="0.2">
      <c r="B1129" s="2312" t="s">
        <v>2082</v>
      </c>
      <c r="D1129" s="2318"/>
      <c r="E1129" s="2318"/>
      <c r="F1129" s="2311" t="s">
        <v>1174</v>
      </c>
      <c r="G1129" s="2312" t="s">
        <v>2082</v>
      </c>
      <c r="H1129" s="2318">
        <v>0</v>
      </c>
      <c r="I1129" s="2318">
        <v>-10430</v>
      </c>
      <c r="J1129" s="2318">
        <v>0</v>
      </c>
      <c r="Q1129" s="2310" t="e">
        <f>VLOOKUP(P1129,Data!$D$2:$E$144,2,FALSE)</f>
        <v>#N/A</v>
      </c>
    </row>
    <row r="1130" spans="1:25" x14ac:dyDescent="0.2">
      <c r="B1130" s="2312" t="s">
        <v>2084</v>
      </c>
      <c r="D1130" s="2318"/>
      <c r="E1130" s="2318"/>
      <c r="F1130" s="2311" t="s">
        <v>1176</v>
      </c>
      <c r="G1130" s="2312" t="s">
        <v>2084</v>
      </c>
      <c r="H1130" s="2318">
        <v>0</v>
      </c>
      <c r="I1130" s="2318">
        <v>-1330</v>
      </c>
      <c r="J1130" s="2318">
        <v>0</v>
      </c>
      <c r="Q1130" s="2310" t="e">
        <f>VLOOKUP(P1130,Data!$D$2:$E$144,2,FALSE)</f>
        <v>#N/A</v>
      </c>
    </row>
    <row r="1131" spans="1:25" ht="25.5" x14ac:dyDescent="0.2">
      <c r="A1131" s="2322" t="s">
        <v>2835</v>
      </c>
      <c r="B1131" s="2324" t="s">
        <v>2085</v>
      </c>
      <c r="C1131" s="2322" t="s">
        <v>3137</v>
      </c>
      <c r="D1131" s="1090">
        <v>0</v>
      </c>
      <c r="E1131" s="1090" t="s">
        <v>2331</v>
      </c>
      <c r="F1131" s="2311" t="s">
        <v>1177</v>
      </c>
      <c r="G1131" s="2312" t="s">
        <v>2085</v>
      </c>
      <c r="H1131" s="2318">
        <v>0</v>
      </c>
      <c r="I1131" s="2318">
        <v>-247.6</v>
      </c>
      <c r="J1131" s="2318">
        <v>0</v>
      </c>
      <c r="Q1131" s="2310" t="e">
        <f>VLOOKUP(P1131,Data!$D$2:$E$144,2,FALSE)</f>
        <v>#N/A</v>
      </c>
    </row>
    <row r="1132" spans="1:25" x14ac:dyDescent="0.2">
      <c r="B1132" s="2312" t="s">
        <v>2087</v>
      </c>
      <c r="D1132" s="2318"/>
      <c r="E1132" s="2318"/>
      <c r="F1132" s="2311" t="s">
        <v>1179</v>
      </c>
      <c r="G1132" s="2312" t="s">
        <v>2087</v>
      </c>
      <c r="H1132" s="2318">
        <v>0</v>
      </c>
      <c r="I1132" s="2318">
        <v>-3632.12</v>
      </c>
      <c r="J1132" s="2318">
        <v>0</v>
      </c>
      <c r="Q1132" s="2310" t="e">
        <f>VLOOKUP(P1132,Data!$D$2:$E$144,2,FALSE)</f>
        <v>#N/A</v>
      </c>
    </row>
    <row r="1133" spans="1:25" ht="25.5" x14ac:dyDescent="0.2">
      <c r="A1133" s="2322" t="s">
        <v>2372</v>
      </c>
      <c r="B1133" s="2324" t="s">
        <v>2088</v>
      </c>
      <c r="C1133" s="2322" t="s">
        <v>2765</v>
      </c>
      <c r="D1133" s="1090">
        <v>0</v>
      </c>
      <c r="E1133" s="1090" t="s">
        <v>2337</v>
      </c>
      <c r="F1133" s="2311" t="s">
        <v>1180</v>
      </c>
      <c r="G1133" s="2312" t="s">
        <v>2088</v>
      </c>
      <c r="H1133" s="2318">
        <v>0</v>
      </c>
      <c r="I1133" s="2318">
        <v>-5500</v>
      </c>
      <c r="J1133" s="2318">
        <v>0</v>
      </c>
      <c r="O1133" s="2310" t="s">
        <v>276</v>
      </c>
      <c r="P1133" s="2310" t="s">
        <v>309</v>
      </c>
      <c r="Q1133" s="2310">
        <f>VLOOKUP(P1133,Data!$D$2:$E$144,2,FALSE)</f>
        <v>80500000</v>
      </c>
    </row>
    <row r="1134" spans="1:25" x14ac:dyDescent="0.2">
      <c r="B1134" s="2312" t="s">
        <v>2092</v>
      </c>
      <c r="D1134" s="2318"/>
      <c r="E1134" s="2318"/>
      <c r="F1134" s="2311" t="s">
        <v>1184</v>
      </c>
      <c r="G1134" s="2312" t="s">
        <v>2092</v>
      </c>
      <c r="H1134" s="2318">
        <v>0</v>
      </c>
      <c r="I1134" s="2318">
        <v>-528</v>
      </c>
      <c r="J1134" s="2318">
        <v>0</v>
      </c>
      <c r="Q1134" s="2310" t="e">
        <f>VLOOKUP(P1134,Data!$D$2:$E$144,2,FALSE)</f>
        <v>#N/A</v>
      </c>
    </row>
    <row r="1135" spans="1:25" x14ac:dyDescent="0.2">
      <c r="B1135" s="2312" t="s">
        <v>2093</v>
      </c>
      <c r="D1135" s="2318"/>
      <c r="E1135" s="2318"/>
      <c r="F1135" s="2311" t="s">
        <v>1185</v>
      </c>
      <c r="G1135" s="2312" t="s">
        <v>2093</v>
      </c>
      <c r="H1135" s="2318">
        <v>0</v>
      </c>
      <c r="I1135" s="2318">
        <v>-306.75</v>
      </c>
      <c r="J1135" s="2318">
        <v>0</v>
      </c>
      <c r="Q1135" s="2310" t="e">
        <f>VLOOKUP(P1135,Data!$D$2:$E$144,2,FALSE)</f>
        <v>#N/A</v>
      </c>
    </row>
    <row r="1136" spans="1:25" s="2315" customFormat="1" x14ac:dyDescent="0.2">
      <c r="A1136" s="2322" t="s">
        <v>2835</v>
      </c>
      <c r="B1136" s="2324" t="s">
        <v>2094</v>
      </c>
      <c r="C1136" s="2322" t="s">
        <v>2904</v>
      </c>
      <c r="D1136" s="1090">
        <v>0</v>
      </c>
      <c r="E1136" s="1090" t="s">
        <v>2337</v>
      </c>
      <c r="F1136" s="2311" t="s">
        <v>1186</v>
      </c>
      <c r="G1136" s="2312" t="s">
        <v>2094</v>
      </c>
      <c r="H1136" s="2318">
        <v>0</v>
      </c>
      <c r="I1136" s="2318">
        <v>-905</v>
      </c>
      <c r="J1136" s="2318">
        <v>0</v>
      </c>
      <c r="K1136" s="2310"/>
      <c r="L1136" s="2310"/>
      <c r="M1136" s="2310"/>
      <c r="N1136" s="2310"/>
      <c r="O1136" s="2310" t="s">
        <v>277</v>
      </c>
      <c r="P1136" s="2310" t="s">
        <v>324</v>
      </c>
      <c r="Q1136" s="2310">
        <f>VLOOKUP(P1136,Data!$D$2:$E$144,2,FALSE)</f>
        <v>15000000</v>
      </c>
      <c r="Y1136" s="2317"/>
    </row>
    <row r="1137" spans="1:25" x14ac:dyDescent="0.2">
      <c r="B1137" s="2312" t="s">
        <v>2099</v>
      </c>
      <c r="D1137" s="2318"/>
      <c r="E1137" s="2318"/>
      <c r="F1137" s="2311" t="s">
        <v>1191</v>
      </c>
      <c r="G1137" s="2312" t="s">
        <v>2099</v>
      </c>
      <c r="H1137" s="2318">
        <v>0</v>
      </c>
      <c r="I1137" s="2318">
        <v>-2900</v>
      </c>
      <c r="J1137" s="2318">
        <v>0</v>
      </c>
      <c r="Q1137" s="2310" t="e">
        <f>VLOOKUP(P1137,Data!$D$2:$E$144,2,FALSE)</f>
        <v>#N/A</v>
      </c>
    </row>
    <row r="1138" spans="1:25" x14ac:dyDescent="0.2">
      <c r="B1138" s="2312" t="s">
        <v>2100</v>
      </c>
      <c r="D1138" s="2318"/>
      <c r="E1138" s="2318"/>
      <c r="F1138" s="2311" t="s">
        <v>1192</v>
      </c>
      <c r="G1138" s="2312" t="s">
        <v>2100</v>
      </c>
      <c r="H1138" s="2318">
        <v>0</v>
      </c>
      <c r="I1138" s="2318">
        <v>-9640</v>
      </c>
      <c r="J1138" s="2318">
        <v>0</v>
      </c>
      <c r="Q1138" s="2310" t="e">
        <f>VLOOKUP(P1138,Data!$D$2:$E$144,2,FALSE)</f>
        <v>#N/A</v>
      </c>
    </row>
    <row r="1139" spans="1:25" x14ac:dyDescent="0.2">
      <c r="B1139" s="2312" t="s">
        <v>2102</v>
      </c>
      <c r="D1139" s="2318"/>
      <c r="E1139" s="2318"/>
      <c r="F1139" s="2311" t="s">
        <v>1194</v>
      </c>
      <c r="G1139" s="2312" t="s">
        <v>2102</v>
      </c>
      <c r="H1139" s="2318">
        <v>0</v>
      </c>
      <c r="I1139" s="2318">
        <v>-595</v>
      </c>
      <c r="J1139" s="2318">
        <v>0</v>
      </c>
      <c r="Q1139" s="2310" t="e">
        <f>VLOOKUP(P1139,Data!$D$2:$E$144,2,FALSE)</f>
        <v>#N/A</v>
      </c>
    </row>
    <row r="1140" spans="1:25" x14ac:dyDescent="0.2">
      <c r="B1140" s="2312" t="s">
        <v>2104</v>
      </c>
      <c r="D1140" s="2318"/>
      <c r="E1140" s="2318"/>
      <c r="F1140" s="2311" t="s">
        <v>1196</v>
      </c>
      <c r="G1140" s="2312" t="s">
        <v>2104</v>
      </c>
      <c r="H1140" s="2318">
        <v>0</v>
      </c>
      <c r="I1140" s="2318">
        <v>-1155</v>
      </c>
      <c r="J1140" s="2318">
        <v>0</v>
      </c>
      <c r="Q1140" s="2310" t="e">
        <f>VLOOKUP(P1140,Data!$D$2:$E$144,2,FALSE)</f>
        <v>#N/A</v>
      </c>
    </row>
    <row r="1141" spans="1:25" ht="25.5" x14ac:dyDescent="0.2">
      <c r="A1141" s="2322" t="s">
        <v>2372</v>
      </c>
      <c r="B1141" s="2324" t="s">
        <v>2105</v>
      </c>
      <c r="C1141" s="2322" t="s">
        <v>2767</v>
      </c>
      <c r="D1141" s="1090">
        <v>0</v>
      </c>
      <c r="E1141" s="1090" t="s">
        <v>2336</v>
      </c>
      <c r="F1141" s="2311" t="s">
        <v>1197</v>
      </c>
      <c r="G1141" s="2312" t="s">
        <v>2105</v>
      </c>
      <c r="H1141" s="2318">
        <v>0</v>
      </c>
      <c r="I1141" s="2318">
        <v>-2030.5</v>
      </c>
      <c r="J1141" s="2318">
        <v>0</v>
      </c>
      <c r="O1141" s="2310" t="s">
        <v>276</v>
      </c>
      <c r="P1141" s="2310" t="s">
        <v>309</v>
      </c>
      <c r="Q1141" s="2310">
        <f>VLOOKUP(P1141,Data!$D$2:$E$144,2,FALSE)</f>
        <v>80500000</v>
      </c>
    </row>
    <row r="1142" spans="1:25" ht="25.5" x14ac:dyDescent="0.2">
      <c r="A1142" s="2322" t="s">
        <v>2832</v>
      </c>
      <c r="B1142" s="2324" t="s">
        <v>2110</v>
      </c>
      <c r="C1142" s="2322" t="s">
        <v>2960</v>
      </c>
      <c r="D1142" s="1090">
        <v>0</v>
      </c>
      <c r="E1142" s="1090" t="s">
        <v>2336</v>
      </c>
      <c r="F1142" s="2311" t="s">
        <v>1202</v>
      </c>
      <c r="G1142" s="2312" t="s">
        <v>2110</v>
      </c>
      <c r="H1142" s="2318">
        <v>0</v>
      </c>
      <c r="I1142" s="2318">
        <v>-790</v>
      </c>
      <c r="J1142" s="2318">
        <v>0</v>
      </c>
      <c r="O1142" s="2310" t="s">
        <v>2757</v>
      </c>
      <c r="P1142" s="2310" t="s">
        <v>328</v>
      </c>
      <c r="Q1142" s="2310">
        <f>VLOOKUP(P1142,Data!$D$2:$E$144,2,FALSE)</f>
        <v>39830000</v>
      </c>
    </row>
    <row r="1143" spans="1:25" x14ac:dyDescent="0.2">
      <c r="B1143" s="2312" t="s">
        <v>2113</v>
      </c>
      <c r="D1143" s="2318"/>
      <c r="E1143" s="2318"/>
      <c r="F1143" s="2311" t="s">
        <v>1205</v>
      </c>
      <c r="G1143" s="2312" t="s">
        <v>2113</v>
      </c>
      <c r="H1143" s="2318">
        <v>0</v>
      </c>
      <c r="I1143" s="2318">
        <v>-1650</v>
      </c>
      <c r="J1143" s="2318">
        <v>0</v>
      </c>
      <c r="Q1143" s="2310" t="e">
        <f>VLOOKUP(P1143,Data!$D$2:$E$144,2,FALSE)</f>
        <v>#N/A</v>
      </c>
    </row>
    <row r="1144" spans="1:25" s="2315" customFormat="1" x14ac:dyDescent="0.2">
      <c r="A1144" s="2322" t="s">
        <v>2835</v>
      </c>
      <c r="B1144" s="2324" t="s">
        <v>2114</v>
      </c>
      <c r="C1144" s="2322" t="s">
        <v>3179</v>
      </c>
      <c r="D1144" s="1090">
        <v>0</v>
      </c>
      <c r="E1144" s="1090" t="s">
        <v>2331</v>
      </c>
      <c r="F1144" s="2311" t="s">
        <v>1206</v>
      </c>
      <c r="G1144" s="2312" t="s">
        <v>2114</v>
      </c>
      <c r="H1144" s="2318">
        <v>0</v>
      </c>
      <c r="I1144" s="2318">
        <v>-29.41</v>
      </c>
      <c r="J1144" s="2318">
        <v>0</v>
      </c>
      <c r="K1144" s="2310"/>
      <c r="L1144" s="2310"/>
      <c r="M1144" s="2310"/>
      <c r="N1144" s="2310"/>
      <c r="O1144" s="2310"/>
      <c r="P1144" s="2310"/>
      <c r="Q1144" s="2310" t="e">
        <f>VLOOKUP(P1144,Data!$D$2:$E$144,2,FALSE)</f>
        <v>#N/A</v>
      </c>
      <c r="Y1144" s="2317"/>
    </row>
    <row r="1145" spans="1:25" x14ac:dyDescent="0.2">
      <c r="B1145" s="2312" t="s">
        <v>2116</v>
      </c>
      <c r="D1145" s="2318"/>
      <c r="E1145" s="2318"/>
      <c r="F1145" s="2311" t="s">
        <v>1208</v>
      </c>
      <c r="G1145" s="2312" t="s">
        <v>2116</v>
      </c>
      <c r="H1145" s="2318">
        <v>0</v>
      </c>
      <c r="I1145" s="2318">
        <v>-7310</v>
      </c>
      <c r="J1145" s="2318">
        <v>0</v>
      </c>
      <c r="Q1145" s="2310" t="e">
        <f>VLOOKUP(P1145,Data!$D$2:$E$144,2,FALSE)</f>
        <v>#N/A</v>
      </c>
    </row>
    <row r="1146" spans="1:25" x14ac:dyDescent="0.2">
      <c r="B1146" s="2312" t="s">
        <v>2117</v>
      </c>
      <c r="D1146" s="2318"/>
      <c r="E1146" s="2318"/>
      <c r="F1146" s="2311" t="s">
        <v>1209</v>
      </c>
      <c r="G1146" s="2312" t="s">
        <v>2117</v>
      </c>
      <c r="H1146" s="2318">
        <v>0</v>
      </c>
      <c r="I1146" s="2318">
        <v>-430</v>
      </c>
      <c r="J1146" s="2318">
        <v>0</v>
      </c>
      <c r="Q1146" s="2310" t="e">
        <f>VLOOKUP(P1146,Data!$D$2:$E$144,2,FALSE)</f>
        <v>#N/A</v>
      </c>
    </row>
    <row r="1147" spans="1:25" x14ac:dyDescent="0.2">
      <c r="B1147" s="2312" t="s">
        <v>2118</v>
      </c>
      <c r="D1147" s="2318"/>
      <c r="E1147" s="2318"/>
      <c r="F1147" s="2311" t="s">
        <v>1210</v>
      </c>
      <c r="G1147" s="2312" t="s">
        <v>2118</v>
      </c>
      <c r="H1147" s="2318">
        <v>0</v>
      </c>
      <c r="I1147" s="2318">
        <v>-1800</v>
      </c>
      <c r="J1147" s="2318">
        <v>0</v>
      </c>
      <c r="Q1147" s="2310" t="e">
        <f>VLOOKUP(P1147,Data!$D$2:$E$144,2,FALSE)</f>
        <v>#N/A</v>
      </c>
    </row>
    <row r="1148" spans="1:25" ht="25.5" x14ac:dyDescent="0.25">
      <c r="A1148" s="2322" t="s">
        <v>2524</v>
      </c>
      <c r="B1148" s="2324" t="s">
        <v>2119</v>
      </c>
      <c r="C1148" s="281"/>
      <c r="D1148" s="1090">
        <v>0</v>
      </c>
      <c r="E1148" s="1090" t="s">
        <v>2337</v>
      </c>
      <c r="F1148" s="2311" t="s">
        <v>1211</v>
      </c>
      <c r="G1148" s="2312" t="s">
        <v>2119</v>
      </c>
      <c r="H1148" s="2318">
        <v>0</v>
      </c>
      <c r="I1148" s="2318">
        <v>-350</v>
      </c>
      <c r="J1148" s="2318">
        <v>0</v>
      </c>
      <c r="Q1148" s="2310" t="e">
        <f>VLOOKUP(P1148,Data!$D$2:$E$144,2,FALSE)</f>
        <v>#N/A</v>
      </c>
    </row>
    <row r="1149" spans="1:25" x14ac:dyDescent="0.2">
      <c r="B1149" s="2312" t="s">
        <v>2120</v>
      </c>
      <c r="D1149" s="2318"/>
      <c r="E1149" s="2318"/>
      <c r="F1149" s="2311" t="s">
        <v>1212</v>
      </c>
      <c r="G1149" s="2312" t="s">
        <v>2120</v>
      </c>
      <c r="H1149" s="2318">
        <v>0</v>
      </c>
      <c r="I1149" s="2318">
        <v>-7025</v>
      </c>
      <c r="J1149" s="2318">
        <v>0</v>
      </c>
      <c r="Q1149" s="2310" t="e">
        <f>VLOOKUP(P1149,Data!$D$2:$E$144,2,FALSE)</f>
        <v>#N/A</v>
      </c>
    </row>
    <row r="1150" spans="1:25" x14ac:dyDescent="0.2">
      <c r="A1150" s="2322" t="s">
        <v>2835</v>
      </c>
      <c r="B1150" s="2324" t="s">
        <v>2125</v>
      </c>
      <c r="C1150" s="2322" t="s">
        <v>2929</v>
      </c>
      <c r="D1150" s="1090">
        <v>0</v>
      </c>
      <c r="E1150" s="1090" t="s">
        <v>2336</v>
      </c>
      <c r="F1150" s="2311" t="s">
        <v>1217</v>
      </c>
      <c r="G1150" s="2312" t="s">
        <v>2125</v>
      </c>
      <c r="H1150" s="2318">
        <v>0</v>
      </c>
      <c r="I1150" s="2318">
        <v>-1108.52</v>
      </c>
      <c r="J1150" s="2318">
        <v>0</v>
      </c>
      <c r="O1150" s="2310" t="s">
        <v>2503</v>
      </c>
      <c r="P1150" s="2310" t="s">
        <v>395</v>
      </c>
      <c r="Q1150" s="2310">
        <f>VLOOKUP(P1150,Data!$D$2:$E$144,2,FALSE)</f>
        <v>35110000</v>
      </c>
    </row>
    <row r="1151" spans="1:25" x14ac:dyDescent="0.2">
      <c r="B1151" s="2312" t="s">
        <v>2128</v>
      </c>
      <c r="D1151" s="2318"/>
      <c r="E1151" s="2318"/>
      <c r="F1151" s="2311" t="s">
        <v>1220</v>
      </c>
      <c r="G1151" s="2312" t="s">
        <v>2128</v>
      </c>
      <c r="H1151" s="2318">
        <v>0</v>
      </c>
      <c r="I1151" s="2318">
        <v>-1055.0999999999999</v>
      </c>
      <c r="J1151" s="2318">
        <v>0</v>
      </c>
      <c r="Q1151" s="2310" t="e">
        <f>VLOOKUP(P1151,Data!$D$2:$E$144,2,FALSE)</f>
        <v>#N/A</v>
      </c>
    </row>
    <row r="1152" spans="1:25" x14ac:dyDescent="0.2">
      <c r="A1152" s="2322" t="s">
        <v>2835</v>
      </c>
      <c r="B1152" s="2324" t="s">
        <v>2129</v>
      </c>
      <c r="C1152" s="2322" t="s">
        <v>2963</v>
      </c>
      <c r="D1152" s="1090">
        <v>0</v>
      </c>
      <c r="E1152" s="1090" t="s">
        <v>2337</v>
      </c>
      <c r="F1152" s="2311" t="s">
        <v>1221</v>
      </c>
      <c r="G1152" s="2312" t="s">
        <v>2129</v>
      </c>
      <c r="H1152" s="2318">
        <v>0</v>
      </c>
      <c r="I1152" s="2318">
        <v>-26.38</v>
      </c>
      <c r="J1152" s="2318">
        <v>0</v>
      </c>
      <c r="O1152" s="2310" t="s">
        <v>277</v>
      </c>
      <c r="P1152" s="2310" t="s">
        <v>324</v>
      </c>
      <c r="Q1152" s="2310">
        <f>VLOOKUP(P1152,Data!$D$2:$E$144,2,FALSE)</f>
        <v>15000000</v>
      </c>
    </row>
    <row r="1153" spans="1:25" x14ac:dyDescent="0.2">
      <c r="B1153" s="2312" t="s">
        <v>2130</v>
      </c>
      <c r="D1153" s="2318"/>
      <c r="E1153" s="2318"/>
      <c r="F1153" s="2311" t="s">
        <v>1222</v>
      </c>
      <c r="G1153" s="2312" t="s">
        <v>2130</v>
      </c>
      <c r="H1153" s="2318">
        <v>0</v>
      </c>
      <c r="I1153" s="2318">
        <v>-6695</v>
      </c>
      <c r="J1153" s="2318">
        <v>0</v>
      </c>
      <c r="Q1153" s="2310" t="e">
        <f>VLOOKUP(P1153,Data!$D$2:$E$144,2,FALSE)</f>
        <v>#N/A</v>
      </c>
    </row>
    <row r="1154" spans="1:25" ht="15" x14ac:dyDescent="0.25">
      <c r="A1154" s="2322" t="s">
        <v>2832</v>
      </c>
      <c r="B1154" s="2324" t="s">
        <v>2131</v>
      </c>
      <c r="C1154" s="281"/>
      <c r="D1154" s="1090">
        <v>0</v>
      </c>
      <c r="E1154" s="1090" t="s">
        <v>2331</v>
      </c>
      <c r="F1154" s="2311" t="s">
        <v>1223</v>
      </c>
      <c r="G1154" s="2312" t="s">
        <v>2131</v>
      </c>
      <c r="H1154" s="2318">
        <v>0</v>
      </c>
      <c r="I1154" s="2318">
        <v>-5020</v>
      </c>
      <c r="J1154" s="2318">
        <v>0</v>
      </c>
      <c r="Q1154" s="2310" t="e">
        <f>VLOOKUP(P1154,Data!$D$2:$E$144,2,FALSE)</f>
        <v>#N/A</v>
      </c>
    </row>
    <row r="1155" spans="1:25" x14ac:dyDescent="0.2">
      <c r="B1155" s="2312" t="s">
        <v>2132</v>
      </c>
      <c r="D1155" s="2318"/>
      <c r="E1155" s="2318"/>
      <c r="F1155" s="2311" t="s">
        <v>1224</v>
      </c>
      <c r="G1155" s="2312" t="s">
        <v>2132</v>
      </c>
      <c r="H1155" s="2318">
        <v>0</v>
      </c>
      <c r="I1155" s="2318">
        <v>-42.58</v>
      </c>
      <c r="J1155" s="2318">
        <v>0</v>
      </c>
      <c r="Q1155" s="2310" t="e">
        <f>VLOOKUP(P1155,Data!$D$2:$E$144,2,FALSE)</f>
        <v>#N/A</v>
      </c>
    </row>
    <row r="1156" spans="1:25" x14ac:dyDescent="0.2">
      <c r="B1156" s="2312" t="s">
        <v>2133</v>
      </c>
      <c r="D1156" s="2318"/>
      <c r="E1156" s="2318"/>
      <c r="F1156" s="2311" t="s">
        <v>1225</v>
      </c>
      <c r="G1156" s="2312" t="s">
        <v>2133</v>
      </c>
      <c r="H1156" s="2318">
        <v>0</v>
      </c>
      <c r="I1156" s="2318">
        <v>-3456</v>
      </c>
      <c r="J1156" s="2318">
        <v>0</v>
      </c>
      <c r="Q1156" s="2310" t="e">
        <f>VLOOKUP(P1156,Data!$D$2:$E$144,2,FALSE)</f>
        <v>#N/A</v>
      </c>
    </row>
    <row r="1157" spans="1:25" x14ac:dyDescent="0.2">
      <c r="B1157" s="2312" t="s">
        <v>2134</v>
      </c>
      <c r="D1157" s="2318"/>
      <c r="E1157" s="2318"/>
      <c r="F1157" s="2311" t="s">
        <v>1226</v>
      </c>
      <c r="G1157" s="2312" t="s">
        <v>2134</v>
      </c>
      <c r="H1157" s="2318">
        <v>0</v>
      </c>
      <c r="I1157" s="2318">
        <v>-150</v>
      </c>
      <c r="J1157" s="2318">
        <v>0</v>
      </c>
      <c r="Q1157" s="2310" t="e">
        <f>VLOOKUP(P1157,Data!$D$2:$E$144,2,FALSE)</f>
        <v>#N/A</v>
      </c>
    </row>
    <row r="1158" spans="1:25" x14ac:dyDescent="0.2">
      <c r="A1158" s="2310" t="s">
        <v>2485</v>
      </c>
      <c r="B1158" s="2312" t="s">
        <v>2138</v>
      </c>
      <c r="C1158" s="2310" t="s">
        <v>2498</v>
      </c>
      <c r="D1158" s="2318">
        <v>612</v>
      </c>
      <c r="E1158" s="2318" t="s">
        <v>2336</v>
      </c>
      <c r="F1158" s="2311" t="s">
        <v>1230</v>
      </c>
      <c r="G1158" s="2312" t="s">
        <v>2138</v>
      </c>
      <c r="H1158" s="2318">
        <v>0</v>
      </c>
      <c r="I1158" s="2318">
        <v>-612.42999999999995</v>
      </c>
      <c r="J1158" s="2318">
        <v>0</v>
      </c>
      <c r="O1158" s="2310" t="s">
        <v>427</v>
      </c>
      <c r="P1158" s="2310" t="s">
        <v>378</v>
      </c>
      <c r="Q1158" s="2310">
        <f>VLOOKUP(P1158,Data!$D$2:$E$144,2,FALSE)</f>
        <v>50320000</v>
      </c>
    </row>
    <row r="1159" spans="1:25" x14ac:dyDescent="0.2">
      <c r="B1159" s="2312" t="s">
        <v>2139</v>
      </c>
      <c r="D1159" s="2318"/>
      <c r="E1159" s="2318"/>
      <c r="F1159" s="2311" t="s">
        <v>1231</v>
      </c>
      <c r="G1159" s="2312" t="s">
        <v>2139</v>
      </c>
      <c r="H1159" s="2318">
        <v>0</v>
      </c>
      <c r="I1159" s="2318">
        <v>-631.79999999999995</v>
      </c>
      <c r="J1159" s="2318">
        <v>0</v>
      </c>
      <c r="Q1159" s="2310" t="e">
        <f>VLOOKUP(P1159,Data!$D$2:$E$144,2,FALSE)</f>
        <v>#N/A</v>
      </c>
    </row>
    <row r="1160" spans="1:25" s="2315" customFormat="1" ht="12.75" customHeight="1" x14ac:dyDescent="0.2">
      <c r="A1160" s="2310"/>
      <c r="B1160" s="2312" t="s">
        <v>2140</v>
      </c>
      <c r="C1160" s="2310"/>
      <c r="D1160" s="2318"/>
      <c r="E1160" s="2318"/>
      <c r="F1160" s="2311" t="s">
        <v>1232</v>
      </c>
      <c r="G1160" s="2312" t="s">
        <v>2140</v>
      </c>
      <c r="H1160" s="2318">
        <v>0</v>
      </c>
      <c r="I1160" s="2318">
        <v>-495</v>
      </c>
      <c r="J1160" s="2318">
        <v>0</v>
      </c>
      <c r="K1160" s="2310"/>
      <c r="L1160" s="2310"/>
      <c r="M1160" s="2310"/>
      <c r="N1160" s="2310"/>
      <c r="O1160" s="2310"/>
      <c r="P1160" s="2310"/>
      <c r="Q1160" s="2310" t="e">
        <f>VLOOKUP(P1160,Data!$D$2:$E$144,2,FALSE)</f>
        <v>#N/A</v>
      </c>
      <c r="Y1160" s="2317"/>
    </row>
    <row r="1161" spans="1:25" ht="12.75" customHeight="1" x14ac:dyDescent="0.2">
      <c r="B1161" s="2312" t="s">
        <v>2141</v>
      </c>
      <c r="D1161" s="2318"/>
      <c r="E1161" s="2318"/>
      <c r="F1161" s="2311" t="s">
        <v>1233</v>
      </c>
      <c r="G1161" s="2312" t="s">
        <v>2141</v>
      </c>
      <c r="H1161" s="2318">
        <v>0</v>
      </c>
      <c r="I1161" s="2318">
        <v>-187</v>
      </c>
      <c r="J1161" s="2318">
        <v>0</v>
      </c>
      <c r="Q1161" s="2310" t="e">
        <f>VLOOKUP(P1161,Data!$D$2:$E$144,2,FALSE)</f>
        <v>#N/A</v>
      </c>
    </row>
    <row r="1162" spans="1:25" ht="12.75" customHeight="1" x14ac:dyDescent="0.2">
      <c r="B1162" s="2312" t="s">
        <v>2142</v>
      </c>
      <c r="D1162" s="2318"/>
      <c r="E1162" s="2318"/>
      <c r="F1162" s="2311" t="s">
        <v>1234</v>
      </c>
      <c r="G1162" s="2312" t="s">
        <v>2142</v>
      </c>
      <c r="H1162" s="2318">
        <v>0</v>
      </c>
      <c r="I1162" s="2318">
        <v>-325</v>
      </c>
      <c r="J1162" s="2318">
        <v>0</v>
      </c>
      <c r="Q1162" s="2310" t="e">
        <f>VLOOKUP(P1162,Data!$D$2:$E$144,2,FALSE)</f>
        <v>#N/A</v>
      </c>
    </row>
    <row r="1163" spans="1:25" s="2315" customFormat="1" ht="25.5" x14ac:dyDescent="0.2">
      <c r="A1163" s="2322" t="s">
        <v>2564</v>
      </c>
      <c r="B1163" s="2324" t="s">
        <v>2143</v>
      </c>
      <c r="C1163" s="2322" t="s">
        <v>2590</v>
      </c>
      <c r="D1163" s="1090">
        <v>0</v>
      </c>
      <c r="E1163" s="1090" t="s">
        <v>2331</v>
      </c>
      <c r="F1163" s="2311" t="s">
        <v>1235</v>
      </c>
      <c r="G1163" s="2312" t="s">
        <v>2143</v>
      </c>
      <c r="H1163" s="2318">
        <v>0</v>
      </c>
      <c r="I1163" s="2318">
        <v>-600</v>
      </c>
      <c r="J1163" s="2318">
        <v>0</v>
      </c>
      <c r="K1163" s="2310"/>
      <c r="L1163" s="2310"/>
      <c r="M1163" s="2310"/>
      <c r="N1163" s="2310"/>
      <c r="O1163" s="2310" t="s">
        <v>2588</v>
      </c>
      <c r="P1163" s="2310" t="s">
        <v>355</v>
      </c>
      <c r="Q1163" s="2310">
        <f>VLOOKUP(P1163,Data!$D$2:$E$144,2,FALSE)</f>
        <v>92100000</v>
      </c>
      <c r="Y1163" s="2317"/>
    </row>
    <row r="1164" spans="1:25" x14ac:dyDescent="0.2">
      <c r="A1164" s="2315"/>
      <c r="B1164" s="2314"/>
      <c r="C1164" s="2315"/>
      <c r="D1164" s="2319">
        <f>SUM(D1165:D1166)</f>
        <v>0</v>
      </c>
      <c r="E1164" s="2319"/>
      <c r="F1164" s="2313" t="s">
        <v>1239</v>
      </c>
      <c r="G1164" s="2314" t="s">
        <v>2147</v>
      </c>
      <c r="H1164" s="2319">
        <v>0</v>
      </c>
      <c r="I1164" s="2319">
        <v>-766.67</v>
      </c>
      <c r="J1164" s="2319">
        <v>0</v>
      </c>
      <c r="K1164" s="2315"/>
      <c r="L1164" s="2315"/>
      <c r="M1164" s="2315"/>
      <c r="N1164" s="2315"/>
      <c r="O1164" s="2315"/>
      <c r="P1164" s="2315"/>
      <c r="Q1164" s="2315" t="e">
        <f>VLOOKUP(P1164,Data!$D$2:$E$144,2,FALSE)</f>
        <v>#N/A</v>
      </c>
    </row>
    <row r="1165" spans="1:25" ht="25.5" x14ac:dyDescent="0.2">
      <c r="A1165" s="2322" t="s">
        <v>2524</v>
      </c>
      <c r="B1165" s="2324" t="s">
        <v>2777</v>
      </c>
      <c r="C1165" s="2322" t="s">
        <v>2529</v>
      </c>
      <c r="D1165" s="1090">
        <v>0</v>
      </c>
      <c r="E1165" s="1090" t="s">
        <v>2337</v>
      </c>
      <c r="F1165" s="2311" t="s">
        <v>1239</v>
      </c>
      <c r="G1165" s="2312" t="s">
        <v>2147</v>
      </c>
      <c r="H1165" s="1090"/>
      <c r="I1165" s="1090"/>
      <c r="J1165" s="1090"/>
      <c r="O1165" s="2310" t="s">
        <v>276</v>
      </c>
      <c r="P1165" s="2310" t="s">
        <v>309</v>
      </c>
      <c r="Q1165" s="2310">
        <f>VLOOKUP(P1165,Data!$D$2:$E$144,2,FALSE)</f>
        <v>80500000</v>
      </c>
    </row>
    <row r="1166" spans="1:25" ht="25.5" x14ac:dyDescent="0.2">
      <c r="A1166" s="2322" t="s">
        <v>2372</v>
      </c>
      <c r="B1166" s="2324" t="s">
        <v>2778</v>
      </c>
      <c r="C1166" s="2322" t="s">
        <v>2776</v>
      </c>
      <c r="D1166" s="1090">
        <v>0</v>
      </c>
      <c r="E1166" s="1090" t="s">
        <v>2337</v>
      </c>
      <c r="F1166" s="2311" t="s">
        <v>1239</v>
      </c>
      <c r="G1166" s="2312" t="s">
        <v>2147</v>
      </c>
      <c r="H1166" s="1090"/>
      <c r="I1166" s="1090"/>
      <c r="J1166" s="1090"/>
      <c r="O1166" s="2310" t="s">
        <v>276</v>
      </c>
      <c r="P1166" s="2310" t="s">
        <v>309</v>
      </c>
      <c r="Q1166" s="2310">
        <f>VLOOKUP(P1166,Data!$D$2:$E$144,2,FALSE)</f>
        <v>80500000</v>
      </c>
    </row>
    <row r="1167" spans="1:25" x14ac:dyDescent="0.2">
      <c r="B1167" s="2312" t="s">
        <v>2149</v>
      </c>
      <c r="D1167" s="2318"/>
      <c r="E1167" s="2318"/>
      <c r="F1167" s="2311" t="s">
        <v>1241</v>
      </c>
      <c r="G1167" s="2312" t="s">
        <v>2149</v>
      </c>
      <c r="H1167" s="2318">
        <v>0</v>
      </c>
      <c r="I1167" s="2318">
        <v>-270</v>
      </c>
      <c r="J1167" s="2318">
        <v>0</v>
      </c>
      <c r="Q1167" s="2310" t="e">
        <f>VLOOKUP(P1167,Data!$D$2:$E$144,2,FALSE)</f>
        <v>#N/A</v>
      </c>
    </row>
    <row r="1168" spans="1:25" ht="15" x14ac:dyDescent="0.25">
      <c r="A1168" s="2322" t="s">
        <v>2832</v>
      </c>
      <c r="B1168" s="2324" t="s">
        <v>2150</v>
      </c>
      <c r="C1168" s="281"/>
      <c r="D1168" s="1090">
        <v>0</v>
      </c>
      <c r="E1168" s="1090" t="s">
        <v>2331</v>
      </c>
      <c r="F1168" s="2311" t="s">
        <v>1242</v>
      </c>
      <c r="G1168" s="2312" t="s">
        <v>2150</v>
      </c>
      <c r="H1168" s="2318">
        <v>0</v>
      </c>
      <c r="I1168" s="2318">
        <v>-488.1</v>
      </c>
      <c r="J1168" s="2318">
        <v>0</v>
      </c>
      <c r="Q1168" s="2310" t="e">
        <f>VLOOKUP(P1168,Data!$D$2:$E$144,2,FALSE)</f>
        <v>#N/A</v>
      </c>
    </row>
    <row r="1169" spans="1:25" s="2315" customFormat="1" x14ac:dyDescent="0.2">
      <c r="A1169" s="2322" t="s">
        <v>2372</v>
      </c>
      <c r="B1169" s="2324" t="s">
        <v>2151</v>
      </c>
      <c r="C1169" s="2322" t="s">
        <v>2779</v>
      </c>
      <c r="D1169" s="1090">
        <v>1018.5</v>
      </c>
      <c r="E1169" s="1090" t="s">
        <v>2336</v>
      </c>
      <c r="F1169" s="2311" t="s">
        <v>1243</v>
      </c>
      <c r="G1169" s="2312" t="s">
        <v>2151</v>
      </c>
      <c r="H1169" s="2318">
        <v>0</v>
      </c>
      <c r="I1169" s="2318">
        <v>-1161</v>
      </c>
      <c r="J1169" s="2318">
        <v>0</v>
      </c>
      <c r="K1169" s="2310"/>
      <c r="L1169" s="2310"/>
      <c r="M1169" s="2310"/>
      <c r="N1169" s="2310"/>
      <c r="O1169" s="2310" t="s">
        <v>276</v>
      </c>
      <c r="P1169" s="2310" t="s">
        <v>309</v>
      </c>
      <c r="Q1169" s="2310">
        <f>VLOOKUP(P1169,Data!$D$2:$E$144,2,FALSE)</f>
        <v>80500000</v>
      </c>
      <c r="Y1169" s="2317"/>
    </row>
    <row r="1170" spans="1:25" x14ac:dyDescent="0.2">
      <c r="B1170" s="2312" t="s">
        <v>2152</v>
      </c>
      <c r="D1170" s="2318"/>
      <c r="E1170" s="2318"/>
      <c r="F1170" s="2311" t="s">
        <v>1244</v>
      </c>
      <c r="G1170" s="2312" t="s">
        <v>2152</v>
      </c>
      <c r="H1170" s="2318">
        <v>0</v>
      </c>
      <c r="I1170" s="2318">
        <v>-342.19</v>
      </c>
      <c r="J1170" s="2318">
        <v>0</v>
      </c>
      <c r="Q1170" s="2310" t="e">
        <f>VLOOKUP(P1170,Data!$D$2:$E$144,2,FALSE)</f>
        <v>#N/A</v>
      </c>
    </row>
    <row r="1171" spans="1:25" x14ac:dyDescent="0.2">
      <c r="B1171" s="2312" t="s">
        <v>2154</v>
      </c>
      <c r="D1171" s="2318"/>
      <c r="E1171" s="2318"/>
      <c r="F1171" s="2311" t="s">
        <v>1246</v>
      </c>
      <c r="G1171" s="2312" t="s">
        <v>2154</v>
      </c>
      <c r="H1171" s="2318">
        <v>0</v>
      </c>
      <c r="I1171" s="2318">
        <v>-705</v>
      </c>
      <c r="J1171" s="2318">
        <v>0</v>
      </c>
      <c r="Q1171" s="2310" t="e">
        <f>VLOOKUP(P1171,Data!$D$2:$E$144,2,FALSE)</f>
        <v>#N/A</v>
      </c>
    </row>
    <row r="1172" spans="1:25" ht="25.5" x14ac:dyDescent="0.2">
      <c r="A1172" s="2322" t="s">
        <v>2372</v>
      </c>
      <c r="B1172" s="2324" t="s">
        <v>2155</v>
      </c>
      <c r="C1172" s="2322" t="s">
        <v>2780</v>
      </c>
      <c r="D1172" s="1090">
        <v>0</v>
      </c>
      <c r="E1172" s="1090" t="s">
        <v>2337</v>
      </c>
      <c r="F1172" s="2311" t="s">
        <v>1247</v>
      </c>
      <c r="G1172" s="2312" t="s">
        <v>2155</v>
      </c>
      <c r="H1172" s="2318">
        <v>0</v>
      </c>
      <c r="I1172" s="2318">
        <v>-1400</v>
      </c>
      <c r="J1172" s="2318">
        <v>0</v>
      </c>
      <c r="O1172" s="2310" t="s">
        <v>276</v>
      </c>
      <c r="P1172" s="2310" t="s">
        <v>309</v>
      </c>
      <c r="Q1172" s="2310">
        <f>VLOOKUP(P1172,Data!$D$2:$E$144,2,FALSE)</f>
        <v>80500000</v>
      </c>
    </row>
    <row r="1173" spans="1:25" x14ac:dyDescent="0.2">
      <c r="A1173" s="2315"/>
      <c r="B1173" s="2314"/>
      <c r="C1173" s="2315"/>
      <c r="D1173" s="2319">
        <f>SUM(D1174:D1175)</f>
        <v>0</v>
      </c>
      <c r="E1173" s="2319"/>
      <c r="F1173" s="2313" t="s">
        <v>1250</v>
      </c>
      <c r="G1173" s="2314" t="s">
        <v>2158</v>
      </c>
      <c r="H1173" s="2319">
        <v>0</v>
      </c>
      <c r="I1173" s="2319">
        <v>-5600</v>
      </c>
      <c r="J1173" s="2319">
        <v>0</v>
      </c>
      <c r="K1173" s="2315"/>
      <c r="L1173" s="2315"/>
      <c r="M1173" s="2315"/>
      <c r="N1173" s="2315"/>
      <c r="O1173" s="2315"/>
      <c r="P1173" s="2315"/>
      <c r="Q1173" s="2315" t="e">
        <f>VLOOKUP(P1173,Data!$D$2:$E$144,2,FALSE)</f>
        <v>#N/A</v>
      </c>
    </row>
    <row r="1174" spans="1:25" ht="25.5" x14ac:dyDescent="0.2">
      <c r="A1174" s="2322" t="s">
        <v>2564</v>
      </c>
      <c r="B1174" s="2324" t="s">
        <v>2782</v>
      </c>
      <c r="C1174" s="2322" t="s">
        <v>2591</v>
      </c>
      <c r="D1174" s="1090">
        <v>0</v>
      </c>
      <c r="E1174" s="1090" t="s">
        <v>2336</v>
      </c>
      <c r="F1174" s="2311" t="s">
        <v>1250</v>
      </c>
      <c r="G1174" s="2312" t="s">
        <v>2158</v>
      </c>
      <c r="H1174" s="1090"/>
      <c r="I1174" s="1090"/>
      <c r="J1174" s="1090"/>
      <c r="O1174" s="2310" t="s">
        <v>276</v>
      </c>
      <c r="P1174" s="2310" t="s">
        <v>309</v>
      </c>
      <c r="Q1174" s="2310">
        <f>VLOOKUP(P1174,Data!$D$2:$E$144,2,FALSE)</f>
        <v>80500000</v>
      </c>
    </row>
    <row r="1175" spans="1:25" ht="25.5" x14ac:dyDescent="0.2">
      <c r="A1175" s="2322" t="s">
        <v>2372</v>
      </c>
      <c r="B1175" s="2324" t="s">
        <v>2783</v>
      </c>
      <c r="C1175" s="2322" t="s">
        <v>2781</v>
      </c>
      <c r="D1175" s="1090">
        <v>0</v>
      </c>
      <c r="E1175" s="1090" t="s">
        <v>2336</v>
      </c>
      <c r="F1175" s="2311" t="s">
        <v>1250</v>
      </c>
      <c r="G1175" s="2312" t="s">
        <v>2158</v>
      </c>
      <c r="H1175" s="1090"/>
      <c r="I1175" s="1090"/>
      <c r="J1175" s="1090"/>
      <c r="O1175" s="2310" t="s">
        <v>276</v>
      </c>
      <c r="P1175" s="2310" t="s">
        <v>309</v>
      </c>
      <c r="Q1175" s="2310">
        <f>VLOOKUP(P1175,Data!$D$2:$E$144,2,FALSE)</f>
        <v>80500000</v>
      </c>
    </row>
    <row r="1176" spans="1:25" x14ac:dyDescent="0.2">
      <c r="B1176" s="2312" t="s">
        <v>2160</v>
      </c>
      <c r="D1176" s="2318"/>
      <c r="E1176" s="2318"/>
      <c r="F1176" s="2311" t="s">
        <v>1252</v>
      </c>
      <c r="G1176" s="2312" t="s">
        <v>2160</v>
      </c>
      <c r="H1176" s="2318">
        <v>0</v>
      </c>
      <c r="I1176" s="2318">
        <v>-754</v>
      </c>
      <c r="J1176" s="2318">
        <v>0</v>
      </c>
      <c r="Q1176" s="2310" t="e">
        <f>VLOOKUP(P1176,Data!$D$2:$E$144,2,FALSE)</f>
        <v>#N/A</v>
      </c>
    </row>
    <row r="1177" spans="1:25" ht="25.5" x14ac:dyDescent="0.2">
      <c r="A1177" s="2322" t="s">
        <v>2835</v>
      </c>
      <c r="B1177" s="2324" t="s">
        <v>2166</v>
      </c>
      <c r="C1177" s="2322" t="s">
        <v>2879</v>
      </c>
      <c r="D1177" s="1090">
        <v>0</v>
      </c>
      <c r="E1177" s="1090" t="s">
        <v>2337</v>
      </c>
      <c r="F1177" s="2311" t="s">
        <v>1258</v>
      </c>
      <c r="G1177" s="2312" t="s">
        <v>2166</v>
      </c>
      <c r="H1177" s="2318">
        <v>0</v>
      </c>
      <c r="I1177" s="2318">
        <v>-3875.45</v>
      </c>
      <c r="J1177" s="2318">
        <v>0</v>
      </c>
      <c r="O1177" s="2310" t="s">
        <v>287</v>
      </c>
      <c r="P1177" s="2310" t="s">
        <v>417</v>
      </c>
      <c r="Q1177" s="2310">
        <f>VLOOKUP(P1177,Data!$D$2:$E$144,2,FALSE)</f>
        <v>43800000</v>
      </c>
    </row>
    <row r="1178" spans="1:25" x14ac:dyDescent="0.2">
      <c r="B1178" s="2312" t="s">
        <v>2169</v>
      </c>
      <c r="D1178" s="2318"/>
      <c r="E1178" s="2318"/>
      <c r="F1178" s="2311" t="s">
        <v>1261</v>
      </c>
      <c r="G1178" s="2312" t="s">
        <v>2169</v>
      </c>
      <c r="H1178" s="2318">
        <v>0</v>
      </c>
      <c r="I1178" s="2318">
        <v>-176</v>
      </c>
      <c r="J1178" s="2318">
        <v>0</v>
      </c>
      <c r="Q1178" s="2310" t="e">
        <f>VLOOKUP(P1178,Data!$D$2:$E$144,2,FALSE)</f>
        <v>#N/A</v>
      </c>
    </row>
    <row r="1179" spans="1:25" x14ac:dyDescent="0.2">
      <c r="B1179" s="2312" t="s">
        <v>2170</v>
      </c>
      <c r="D1179" s="2318"/>
      <c r="E1179" s="2318"/>
      <c r="F1179" s="2311" t="s">
        <v>1262</v>
      </c>
      <c r="G1179" s="2312" t="s">
        <v>2170</v>
      </c>
      <c r="H1179" s="2318">
        <v>0</v>
      </c>
      <c r="I1179" s="2318">
        <v>-1232</v>
      </c>
      <c r="J1179" s="2318">
        <v>0</v>
      </c>
      <c r="Q1179" s="2310" t="e">
        <f>VLOOKUP(P1179,Data!$D$2:$E$144,2,FALSE)</f>
        <v>#N/A</v>
      </c>
    </row>
    <row r="1180" spans="1:25" ht="25.5" x14ac:dyDescent="0.2">
      <c r="A1180" s="2322" t="s">
        <v>2835</v>
      </c>
      <c r="B1180" s="2324" t="s">
        <v>2171</v>
      </c>
      <c r="C1180" s="2322" t="s">
        <v>3104</v>
      </c>
      <c r="D1180" s="1090">
        <v>0</v>
      </c>
      <c r="E1180" s="1090" t="s">
        <v>2337</v>
      </c>
      <c r="F1180" s="2311" t="s">
        <v>1263</v>
      </c>
      <c r="G1180" s="2312" t="s">
        <v>2171</v>
      </c>
      <c r="H1180" s="2318">
        <v>0</v>
      </c>
      <c r="I1180" s="2318">
        <v>-1458</v>
      </c>
      <c r="J1180" s="2318">
        <v>0</v>
      </c>
      <c r="O1180" s="2310" t="s">
        <v>2378</v>
      </c>
      <c r="P1180" s="2310" t="s">
        <v>362</v>
      </c>
      <c r="Q1180" s="2310">
        <f>VLOOKUP(P1180,Data!$D$2:$E$144,2,FALSE)</f>
        <v>85147000</v>
      </c>
    </row>
    <row r="1181" spans="1:25" x14ac:dyDescent="0.2">
      <c r="B1181" s="2312" t="s">
        <v>2174</v>
      </c>
      <c r="D1181" s="2318"/>
      <c r="E1181" s="2318"/>
      <c r="F1181" s="2311" t="s">
        <v>1266</v>
      </c>
      <c r="G1181" s="2312" t="s">
        <v>2174</v>
      </c>
      <c r="H1181" s="2318">
        <v>0</v>
      </c>
      <c r="I1181" s="2318">
        <v>-6183.04</v>
      </c>
      <c r="J1181" s="2318">
        <v>0</v>
      </c>
      <c r="Q1181" s="2310" t="e">
        <f>VLOOKUP(P1181,Data!$D$2:$E$144,2,FALSE)</f>
        <v>#N/A</v>
      </c>
    </row>
    <row r="1182" spans="1:25" x14ac:dyDescent="0.2">
      <c r="B1182" s="2312" t="s">
        <v>2175</v>
      </c>
      <c r="D1182" s="2318"/>
      <c r="E1182" s="2318"/>
      <c r="F1182" s="2311" t="s">
        <v>1267</v>
      </c>
      <c r="G1182" s="2312" t="s">
        <v>2175</v>
      </c>
      <c r="H1182" s="2318">
        <v>0</v>
      </c>
      <c r="I1182" s="2318">
        <v>-140</v>
      </c>
      <c r="J1182" s="2318">
        <v>0</v>
      </c>
      <c r="Q1182" s="2310" t="e">
        <f>VLOOKUP(P1182,Data!$D$2:$E$144,2,FALSE)</f>
        <v>#N/A</v>
      </c>
    </row>
    <row r="1183" spans="1:25" ht="25.5" x14ac:dyDescent="0.2">
      <c r="A1183" s="2322" t="s">
        <v>2564</v>
      </c>
      <c r="B1183" s="2324" t="s">
        <v>2176</v>
      </c>
      <c r="C1183" s="2322" t="s">
        <v>2591</v>
      </c>
      <c r="D1183" s="1090">
        <v>0</v>
      </c>
      <c r="E1183" s="1090" t="s">
        <v>2337</v>
      </c>
      <c r="F1183" s="2311" t="s">
        <v>1268</v>
      </c>
      <c r="G1183" s="2312" t="s">
        <v>2176</v>
      </c>
      <c r="H1183" s="2318">
        <v>0</v>
      </c>
      <c r="I1183" s="2318">
        <v>-1495</v>
      </c>
      <c r="J1183" s="2318">
        <v>0</v>
      </c>
      <c r="O1183" s="2310" t="s">
        <v>276</v>
      </c>
      <c r="P1183" s="2310" t="s">
        <v>309</v>
      </c>
      <c r="Q1183" s="2310">
        <f>VLOOKUP(P1183,Data!$D$2:$E$144,2,FALSE)</f>
        <v>80500000</v>
      </c>
    </row>
    <row r="1184" spans="1:25" x14ac:dyDescent="0.2">
      <c r="A1184" s="2322" t="s">
        <v>2835</v>
      </c>
      <c r="B1184" s="2324" t="s">
        <v>2177</v>
      </c>
      <c r="C1184" s="2322" t="s">
        <v>2887</v>
      </c>
      <c r="D1184" s="1090">
        <v>0</v>
      </c>
      <c r="E1184" s="1090" t="s">
        <v>2336</v>
      </c>
      <c r="F1184" s="2311" t="s">
        <v>1269</v>
      </c>
      <c r="G1184" s="2312" t="s">
        <v>2177</v>
      </c>
      <c r="H1184" s="2318">
        <v>0</v>
      </c>
      <c r="I1184" s="2318">
        <v>-1950</v>
      </c>
      <c r="J1184" s="2318">
        <v>0</v>
      </c>
      <c r="O1184" s="2310" t="s">
        <v>2503</v>
      </c>
      <c r="P1184" s="2310" t="s">
        <v>395</v>
      </c>
      <c r="Q1184" s="2310">
        <f>VLOOKUP(P1184,Data!$D$2:$E$144,2,FALSE)</f>
        <v>35110000</v>
      </c>
    </row>
    <row r="1185" spans="1:17" x14ac:dyDescent="0.2">
      <c r="B1185" s="2312" t="s">
        <v>2179</v>
      </c>
      <c r="D1185" s="2318"/>
      <c r="E1185" s="2318"/>
      <c r="F1185" s="2311" t="s">
        <v>1271</v>
      </c>
      <c r="G1185" s="2312" t="s">
        <v>2179</v>
      </c>
      <c r="H1185" s="2318">
        <v>0</v>
      </c>
      <c r="I1185" s="2318">
        <v>-700</v>
      </c>
      <c r="J1185" s="2318">
        <v>0</v>
      </c>
      <c r="Q1185" s="2310" t="e">
        <f>VLOOKUP(P1185,Data!$D$2:$E$144,2,FALSE)</f>
        <v>#N/A</v>
      </c>
    </row>
    <row r="1186" spans="1:17" x14ac:dyDescent="0.2">
      <c r="B1186" s="2312" t="s">
        <v>2182</v>
      </c>
      <c r="D1186" s="2318"/>
      <c r="E1186" s="2318"/>
      <c r="F1186" s="2311" t="s">
        <v>1274</v>
      </c>
      <c r="G1186" s="2312" t="s">
        <v>2182</v>
      </c>
      <c r="H1186" s="2318">
        <v>0</v>
      </c>
      <c r="I1186" s="2318">
        <v>-2525</v>
      </c>
      <c r="J1186" s="2318">
        <v>0</v>
      </c>
      <c r="Q1186" s="2310" t="e">
        <f>VLOOKUP(P1186,Data!$D$2:$E$144,2,FALSE)</f>
        <v>#N/A</v>
      </c>
    </row>
    <row r="1187" spans="1:17" x14ac:dyDescent="0.2">
      <c r="B1187" s="2312" t="s">
        <v>2241</v>
      </c>
      <c r="D1187" s="2318"/>
      <c r="E1187" s="2318"/>
      <c r="F1187" s="2311" t="s">
        <v>1333</v>
      </c>
      <c r="G1187" s="2312" t="s">
        <v>2241</v>
      </c>
      <c r="H1187" s="2318">
        <v>-56520</v>
      </c>
      <c r="I1187" s="2318">
        <v>-11568</v>
      </c>
      <c r="J1187" s="2318">
        <v>0</v>
      </c>
      <c r="Q1187" s="2310" t="e">
        <f>VLOOKUP(P1187,Data!$D$2:$E$144,2,FALSE)</f>
        <v>#N/A</v>
      </c>
    </row>
    <row r="1188" spans="1:17" x14ac:dyDescent="0.2">
      <c r="A1188" s="2322" t="s">
        <v>2443</v>
      </c>
      <c r="B1188" s="2324" t="s">
        <v>2244</v>
      </c>
      <c r="C1188" s="2322" t="s">
        <v>2617</v>
      </c>
      <c r="D1188" s="1090">
        <v>0</v>
      </c>
      <c r="E1188" s="1090" t="s">
        <v>2331</v>
      </c>
      <c r="F1188" s="2311" t="s">
        <v>1336</v>
      </c>
      <c r="G1188" s="2312" t="s">
        <v>2244</v>
      </c>
      <c r="H1188" s="2318">
        <v>-500</v>
      </c>
      <c r="I1188" s="2318">
        <v>-1000</v>
      </c>
      <c r="J1188" s="2318">
        <v>0</v>
      </c>
      <c r="O1188" s="2310" t="s">
        <v>276</v>
      </c>
      <c r="P1188" s="2310" t="s">
        <v>311</v>
      </c>
      <c r="Q1188" s="2310">
        <f>VLOOKUP(P1188,Data!$D$2:$E$144,2,FALSE)</f>
        <v>66000000</v>
      </c>
    </row>
    <row r="1189" spans="1:17" x14ac:dyDescent="0.2">
      <c r="B1189" s="2312" t="s">
        <v>2248</v>
      </c>
      <c r="D1189" s="2318"/>
      <c r="E1189" s="2318"/>
      <c r="F1189" s="2311" t="s">
        <v>1340</v>
      </c>
      <c r="G1189" s="2312" t="s">
        <v>2248</v>
      </c>
      <c r="H1189" s="2318">
        <v>-550</v>
      </c>
      <c r="I1189" s="2318">
        <v>0</v>
      </c>
      <c r="J1189" s="2318">
        <v>0</v>
      </c>
      <c r="Q1189" s="2310" t="e">
        <f>VLOOKUP(P1189,Data!$D$2:$E$144,2,FALSE)</f>
        <v>#N/A</v>
      </c>
    </row>
    <row r="1190" spans="1:17" ht="25.5" x14ac:dyDescent="0.2">
      <c r="A1190" s="2322" t="s">
        <v>2372</v>
      </c>
      <c r="B1190" s="2324" t="s">
        <v>2250</v>
      </c>
      <c r="C1190" s="2322" t="s">
        <v>2790</v>
      </c>
      <c r="D1190" s="1090">
        <v>0</v>
      </c>
      <c r="E1190" s="1090" t="s">
        <v>2331</v>
      </c>
      <c r="F1190" s="2311" t="s">
        <v>1342</v>
      </c>
      <c r="G1190" s="2312" t="s">
        <v>2250</v>
      </c>
      <c r="H1190" s="2318">
        <v>-405</v>
      </c>
      <c r="I1190" s="2318">
        <v>-405</v>
      </c>
      <c r="J1190" s="2318">
        <v>0</v>
      </c>
      <c r="Q1190" s="2310" t="e">
        <f>VLOOKUP(P1190,Data!$D$2:$E$144,2,FALSE)</f>
        <v>#N/A</v>
      </c>
    </row>
    <row r="1191" spans="1:17" x14ac:dyDescent="0.2">
      <c r="B1191" s="2312" t="s">
        <v>2256</v>
      </c>
      <c r="D1191" s="2318"/>
      <c r="E1191" s="2318"/>
      <c r="F1191" s="2311" t="s">
        <v>1348</v>
      </c>
      <c r="G1191" s="2312" t="s">
        <v>2256</v>
      </c>
      <c r="H1191" s="2318">
        <v>-278.12</v>
      </c>
      <c r="I1191" s="2318">
        <v>0</v>
      </c>
      <c r="J1191" s="2318">
        <v>0</v>
      </c>
      <c r="Q1191" s="2310" t="e">
        <f>VLOOKUP(P1191,Data!$D$2:$E$144,2,FALSE)</f>
        <v>#N/A</v>
      </c>
    </row>
    <row r="1192" spans="1:17" x14ac:dyDescent="0.2">
      <c r="B1192" s="2312" t="s">
        <v>2258</v>
      </c>
      <c r="D1192" s="2318"/>
      <c r="E1192" s="2318"/>
      <c r="F1192" s="2311" t="s">
        <v>1350</v>
      </c>
      <c r="G1192" s="2312" t="s">
        <v>2258</v>
      </c>
      <c r="H1192" s="2318">
        <v>-5175.17</v>
      </c>
      <c r="I1192" s="2318">
        <v>-12157.35</v>
      </c>
      <c r="J1192" s="2318">
        <v>0</v>
      </c>
      <c r="Q1192" s="2310" t="e">
        <f>VLOOKUP(P1192,Data!$D$2:$E$144,2,FALSE)</f>
        <v>#N/A</v>
      </c>
    </row>
    <row r="1193" spans="1:17" x14ac:dyDescent="0.2">
      <c r="A1193" s="2322" t="s">
        <v>2372</v>
      </c>
      <c r="B1193" s="2324" t="s">
        <v>2272</v>
      </c>
      <c r="C1193" s="2322" t="s">
        <v>2800</v>
      </c>
      <c r="D1193" s="1090">
        <v>1200</v>
      </c>
      <c r="E1193" s="1090" t="s">
        <v>2337</v>
      </c>
      <c r="F1193" s="2311" t="s">
        <v>1363</v>
      </c>
      <c r="G1193" s="2312" t="s">
        <v>2272</v>
      </c>
      <c r="H1193" s="2318">
        <v>-500</v>
      </c>
      <c r="I1193" s="2318">
        <v>-200</v>
      </c>
      <c r="J1193" s="2318">
        <v>0</v>
      </c>
      <c r="O1193" s="2310" t="s">
        <v>276</v>
      </c>
      <c r="P1193" s="2310" t="s">
        <v>309</v>
      </c>
      <c r="Q1193" s="2310">
        <f>VLOOKUP(P1193,Data!$D$2:$E$144,2,FALSE)</f>
        <v>80500000</v>
      </c>
    </row>
    <row r="1194" spans="1:17" x14ac:dyDescent="0.2">
      <c r="B1194" s="2312" t="s">
        <v>2274</v>
      </c>
      <c r="D1194" s="2318"/>
      <c r="E1194" s="2318"/>
      <c r="F1194" s="2311" t="s">
        <v>1345</v>
      </c>
      <c r="G1194" s="2312" t="s">
        <v>2274</v>
      </c>
      <c r="H1194" s="2318">
        <v>-321</v>
      </c>
      <c r="I1194" s="2318">
        <v>0</v>
      </c>
      <c r="J1194" s="2318">
        <v>0</v>
      </c>
      <c r="Q1194" s="2310" t="e">
        <f>VLOOKUP(P1194,Data!$D$2:$E$144,2,FALSE)</f>
        <v>#N/A</v>
      </c>
    </row>
    <row r="1195" spans="1:17" ht="25.5" x14ac:dyDescent="0.2">
      <c r="A1195" s="2322" t="s">
        <v>2564</v>
      </c>
      <c r="B1195" s="2324" t="s">
        <v>2276</v>
      </c>
      <c r="C1195" s="2322" t="s">
        <v>2598</v>
      </c>
      <c r="D1195" s="1090">
        <v>203.33</v>
      </c>
      <c r="E1195" s="1090" t="s">
        <v>2331</v>
      </c>
      <c r="F1195" s="2311" t="s">
        <v>1364</v>
      </c>
      <c r="G1195" s="2312" t="s">
        <v>2276</v>
      </c>
      <c r="H1195" s="2318">
        <v>-30155.61</v>
      </c>
      <c r="I1195" s="2318">
        <v>0</v>
      </c>
      <c r="J1195" s="2318">
        <v>0</v>
      </c>
      <c r="O1195" s="2310" t="s">
        <v>288</v>
      </c>
      <c r="P1195" s="2310" t="s">
        <v>419</v>
      </c>
      <c r="Q1195" s="2310">
        <f>VLOOKUP(P1195,Data!$D$2:$E$144,2,FALSE)</f>
        <v>79952000</v>
      </c>
    </row>
    <row r="1196" spans="1:17" x14ac:dyDescent="0.2">
      <c r="B1196" s="2312" t="s">
        <v>2282</v>
      </c>
      <c r="D1196" s="2318"/>
      <c r="E1196" s="2318"/>
      <c r="F1196" s="2311" t="s">
        <v>1333</v>
      </c>
      <c r="G1196" s="2312" t="s">
        <v>2282</v>
      </c>
      <c r="H1196" s="2318">
        <v>-276.64</v>
      </c>
      <c r="I1196" s="2318">
        <v>0</v>
      </c>
      <c r="J1196" s="2318">
        <v>0</v>
      </c>
      <c r="Q1196" s="2310" t="e">
        <f>VLOOKUP(P1196,Data!$D$2:$E$144,2,FALSE)</f>
        <v>#N/A</v>
      </c>
    </row>
    <row r="1197" spans="1:17" x14ac:dyDescent="0.2">
      <c r="B1197" s="2312" t="s">
        <v>2283</v>
      </c>
      <c r="D1197" s="2318"/>
      <c r="E1197" s="2318"/>
      <c r="F1197" s="2311" t="s">
        <v>1370</v>
      </c>
      <c r="G1197" s="2312" t="s">
        <v>2283</v>
      </c>
      <c r="H1197" s="2318">
        <v>-99</v>
      </c>
      <c r="I1197" s="2318">
        <v>-60</v>
      </c>
      <c r="J1197" s="2318">
        <v>0</v>
      </c>
      <c r="Q1197" s="2310" t="e">
        <f>VLOOKUP(P1197,Data!$D$2:$E$144,2,FALSE)</f>
        <v>#N/A</v>
      </c>
    </row>
    <row r="1198" spans="1:17" x14ac:dyDescent="0.2">
      <c r="B1198" s="2312" t="s">
        <v>2285</v>
      </c>
      <c r="D1198" s="2318"/>
      <c r="E1198" s="2318"/>
      <c r="F1198" s="2311" t="s">
        <v>1371</v>
      </c>
      <c r="G1198" s="2312" t="s">
        <v>2285</v>
      </c>
      <c r="H1198" s="2318">
        <v>-844.83</v>
      </c>
      <c r="I1198" s="2318">
        <v>0</v>
      </c>
      <c r="J1198" s="2318">
        <v>0</v>
      </c>
      <c r="Q1198" s="2310" t="e">
        <f>VLOOKUP(P1198,Data!$D$2:$E$144,2,FALSE)</f>
        <v>#N/A</v>
      </c>
    </row>
    <row r="1199" spans="1:17" x14ac:dyDescent="0.2">
      <c r="A1199" s="2322" t="s">
        <v>2372</v>
      </c>
      <c r="B1199" s="2324" t="s">
        <v>2287</v>
      </c>
      <c r="C1199" s="2322" t="s">
        <v>2803</v>
      </c>
      <c r="D1199" s="1090">
        <v>0</v>
      </c>
      <c r="E1199" s="1090" t="s">
        <v>2331</v>
      </c>
      <c r="F1199" s="2311" t="s">
        <v>1373</v>
      </c>
      <c r="G1199" s="2312" t="s">
        <v>2287</v>
      </c>
      <c r="H1199" s="2318">
        <v>-50</v>
      </c>
      <c r="I1199" s="2318">
        <v>0</v>
      </c>
      <c r="J1199" s="2318">
        <v>0</v>
      </c>
      <c r="O1199" s="2310" t="s">
        <v>276</v>
      </c>
      <c r="P1199" s="2310" t="s">
        <v>309</v>
      </c>
      <c r="Q1199" s="2310">
        <f>VLOOKUP(P1199,Data!$D$2:$E$144,2,FALSE)</f>
        <v>80500000</v>
      </c>
    </row>
    <row r="1200" spans="1:17" ht="25.5" x14ac:dyDescent="0.2">
      <c r="A1200" s="2322" t="s">
        <v>2372</v>
      </c>
      <c r="B1200" s="2324" t="s">
        <v>2288</v>
      </c>
      <c r="C1200" s="2322" t="s">
        <v>2804</v>
      </c>
      <c r="D1200" s="1090">
        <v>0</v>
      </c>
      <c r="E1200" s="1090" t="s">
        <v>2336</v>
      </c>
      <c r="F1200" s="2311" t="s">
        <v>1374</v>
      </c>
      <c r="G1200" s="2312" t="s">
        <v>2288</v>
      </c>
      <c r="H1200" s="2318">
        <v>-4211.3500000000004</v>
      </c>
      <c r="I1200" s="2318">
        <v>0</v>
      </c>
      <c r="J1200" s="2318">
        <v>0</v>
      </c>
      <c r="O1200" s="2310" t="s">
        <v>276</v>
      </c>
      <c r="P1200" s="2310" t="s">
        <v>309</v>
      </c>
      <c r="Q1200" s="2310">
        <f>VLOOKUP(P1200,Data!$D$2:$E$144,2,FALSE)</f>
        <v>80500000</v>
      </c>
    </row>
    <row r="1201" spans="1:17" x14ac:dyDescent="0.2">
      <c r="A1201" s="2310" t="s">
        <v>2346</v>
      </c>
      <c r="B1201" s="2312" t="s">
        <v>2291</v>
      </c>
      <c r="C1201" s="2310" t="s">
        <v>2369</v>
      </c>
      <c r="D1201" s="2318">
        <v>0</v>
      </c>
      <c r="E1201" s="2318" t="s">
        <v>2331</v>
      </c>
      <c r="F1201" s="2311" t="s">
        <v>1377</v>
      </c>
      <c r="G1201" s="2312" t="s">
        <v>2291</v>
      </c>
      <c r="H1201" s="2318">
        <v>0</v>
      </c>
      <c r="I1201" s="2318">
        <v>-1935.17</v>
      </c>
      <c r="J1201" s="2318">
        <v>0</v>
      </c>
      <c r="O1201" s="2310" t="s">
        <v>276</v>
      </c>
      <c r="P1201" s="2310" t="s">
        <v>309</v>
      </c>
      <c r="Q1201" s="2310">
        <f>VLOOKUP(P1201,Data!$D$2:$E$144,2,FALSE)</f>
        <v>80500000</v>
      </c>
    </row>
    <row r="1202" spans="1:17" x14ac:dyDescent="0.2">
      <c r="B1202" s="2312" t="s">
        <v>1832</v>
      </c>
      <c r="D1202" s="2318"/>
      <c r="E1202" s="2318"/>
      <c r="F1202" s="2311" t="s">
        <v>925</v>
      </c>
      <c r="G1202" s="2312" t="s">
        <v>1832</v>
      </c>
      <c r="H1202" s="2318">
        <v>-3626.34</v>
      </c>
      <c r="I1202" s="2318">
        <v>-700.1</v>
      </c>
      <c r="J1202" s="2318">
        <v>59.2</v>
      </c>
      <c r="Q1202" s="2310" t="e">
        <f>VLOOKUP(P1202,Data!$D$2:$E$144,2,FALSE)</f>
        <v>#N/A</v>
      </c>
    </row>
    <row r="1203" spans="1:17" x14ac:dyDescent="0.2">
      <c r="B1203" s="2312" t="s">
        <v>1454</v>
      </c>
      <c r="D1203" s="2318"/>
      <c r="E1203" s="2318"/>
      <c r="F1203" s="2311" t="s">
        <v>547</v>
      </c>
      <c r="G1203" s="2312" t="s">
        <v>1454</v>
      </c>
      <c r="H1203" s="2318">
        <v>-1429</v>
      </c>
      <c r="I1203" s="2318">
        <v>-500</v>
      </c>
      <c r="J1203" s="2318">
        <v>252</v>
      </c>
      <c r="Q1203" s="2310" t="e">
        <f>VLOOKUP(P1203,Data!$D$2:$E$144,2,FALSE)</f>
        <v>#N/A</v>
      </c>
    </row>
    <row r="1204" spans="1:17" x14ac:dyDescent="0.2">
      <c r="A1204" s="2322" t="s">
        <v>2372</v>
      </c>
      <c r="B1204" s="2324" t="s">
        <v>1780</v>
      </c>
      <c r="C1204" s="2322" t="s">
        <v>2723</v>
      </c>
      <c r="D1204" s="1090">
        <v>924</v>
      </c>
      <c r="E1204" s="1090" t="s">
        <v>2331</v>
      </c>
      <c r="F1204" s="2311" t="s">
        <v>873</v>
      </c>
      <c r="G1204" s="2312" t="s">
        <v>1780</v>
      </c>
      <c r="H1204" s="2318">
        <v>0</v>
      </c>
      <c r="I1204" s="2318">
        <v>-834.26</v>
      </c>
      <c r="J1204" s="2318">
        <v>2285</v>
      </c>
      <c r="O1204" s="2310" t="s">
        <v>276</v>
      </c>
      <c r="P1204" s="2310" t="s">
        <v>309</v>
      </c>
      <c r="Q1204" s="2310">
        <f>VLOOKUP(P1204,Data!$D$2:$E$144,2,FALSE)</f>
        <v>80500000</v>
      </c>
    </row>
    <row r="1206" spans="1:17" x14ac:dyDescent="0.25">
      <c r="Q1206" s="2310" t="e">
        <f>VLOOKUP(P1206,Data!$D$2:$E$144,2,FALSE)</f>
        <v>#N/A</v>
      </c>
    </row>
    <row r="1207" spans="1:17" x14ac:dyDescent="0.25">
      <c r="Q1207" s="2310" t="e">
        <f>VLOOKUP(P1207,Data!$D$2:$E$144,2,FALSE)</f>
        <v>#N/A</v>
      </c>
    </row>
    <row r="1208" spans="1:17" x14ac:dyDescent="0.25">
      <c r="Q1208" s="2310" t="e">
        <f>VLOOKUP(P1208,Data!$D$2:$E$144,2,FALSE)</f>
        <v>#N/A</v>
      </c>
    </row>
  </sheetData>
  <sortState ref="A2:Q1207">
    <sortCondition ref="J2:J1207"/>
  </sortState>
  <dataValidations count="2">
    <dataValidation type="list" allowBlank="1" showInputMessage="1" showErrorMessage="1" sqref="P1206:P1208">
      <formula1>$F$3:$F$204</formula1>
    </dataValidation>
    <dataValidation type="list" allowBlank="1" showInputMessage="1" showErrorMessage="1" sqref="O1206:O1208">
      <formula1>$B$3:$B$20</formula1>
    </dataValidation>
  </dataValidations>
  <pageMargins left="0.7" right="0.7" top="0.75" bottom="0.75" header="0.3" footer="0.3"/>
  <pageSetup paperSize="8" scale="57" fitToHeight="0" orientation="landscape" r:id="rId1"/>
  <headerFooter>
    <oddFooter>&amp;C&amp;A&amp;R&amp;P of &amp;N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Data!$G$2:$G$4</xm:f>
          </x14:formula1>
          <xm:sqref>E4:E1205</xm:sqref>
        </x14:dataValidation>
        <x14:dataValidation type="list" allowBlank="1" showInputMessage="1" showErrorMessage="1">
          <x14:formula1>
            <xm:f>Data!$D$2:$D$144</xm:f>
          </x14:formula1>
          <xm:sqref>P4:P1205</xm:sqref>
        </x14:dataValidation>
        <x14:dataValidation type="list" allowBlank="1" showInputMessage="1" showErrorMessage="1">
          <x14:formula1>
            <xm:f>Data!$A$2:$A$17</xm:f>
          </x14:formula1>
          <xm:sqref>O4:O1205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208"/>
  <sheetViews>
    <sheetView showGridLines="0" showRuler="0" zoomScaleNormal="100" workbookViewId="0">
      <selection activeCell="C17" sqref="C17"/>
    </sheetView>
  </sheetViews>
  <sheetFormatPr defaultRowHeight="12.75" x14ac:dyDescent="0.25"/>
  <cols>
    <col min="1" max="3" width="11.5703125" style="2310" customWidth="1"/>
    <col min="4" max="4" width="37.85546875" style="2310" customWidth="1"/>
    <col min="5" max="7" width="11.5703125" style="2310" customWidth="1"/>
    <col min="8" max="8" width="38.28515625" style="2310" customWidth="1"/>
    <col min="9" max="12" width="15.5703125" style="2310" customWidth="1"/>
    <col min="13" max="13" width="15" style="2310" customWidth="1"/>
    <col min="14" max="15" width="15.7109375" style="2310" customWidth="1"/>
    <col min="16" max="16" width="15.5703125" style="2310" customWidth="1"/>
    <col min="17" max="20" width="11" style="2310" customWidth="1"/>
    <col min="21" max="21" width="13.85546875" style="2310" customWidth="1"/>
    <col min="22" max="22" width="10.7109375" style="2310" customWidth="1"/>
    <col min="23" max="23" width="38" style="2310" customWidth="1"/>
    <col min="24" max="24" width="43.42578125" style="2310" customWidth="1"/>
    <col min="25" max="25" width="16.28515625" style="2310" customWidth="1"/>
    <col min="26" max="26" width="10.7109375" style="2310" hidden="1" customWidth="1"/>
    <col min="27" max="27" width="14.7109375" style="2310" hidden="1" customWidth="1"/>
    <col min="28" max="28" width="14.85546875" style="2310" hidden="1" customWidth="1"/>
    <col min="29" max="29" width="10.42578125" style="2310" hidden="1" customWidth="1"/>
    <col min="30" max="30" width="17.28515625" style="2310" hidden="1" customWidth="1"/>
    <col min="31" max="31" width="20.7109375" style="2310" hidden="1" customWidth="1"/>
    <col min="32" max="32" width="18.85546875" style="2310" hidden="1" customWidth="1"/>
    <col min="33" max="33" width="9.140625" style="2316"/>
    <col min="34" max="16384" width="9.140625" style="2310"/>
  </cols>
  <sheetData>
    <row r="1" spans="1:33" ht="114.75" x14ac:dyDescent="0.25">
      <c r="A1" s="279" t="s">
        <v>2518</v>
      </c>
      <c r="B1" s="279" t="s">
        <v>2519</v>
      </c>
      <c r="C1" s="427" t="s">
        <v>2510</v>
      </c>
      <c r="D1" s="427" t="s">
        <v>2511</v>
      </c>
      <c r="E1" s="427" t="s">
        <v>2509</v>
      </c>
      <c r="F1" s="427" t="s">
        <v>2520</v>
      </c>
      <c r="G1" s="427" t="s">
        <v>2521</v>
      </c>
      <c r="H1" s="427" t="s">
        <v>14</v>
      </c>
      <c r="I1" s="427" t="s">
        <v>2512</v>
      </c>
      <c r="J1" s="427" t="s">
        <v>5</v>
      </c>
      <c r="K1" s="427" t="s">
        <v>7</v>
      </c>
      <c r="L1" s="427" t="s">
        <v>2522</v>
      </c>
      <c r="M1" s="427" t="s">
        <v>2513</v>
      </c>
      <c r="N1" s="427" t="s">
        <v>2514</v>
      </c>
      <c r="O1" s="427" t="s">
        <v>2523</v>
      </c>
    </row>
    <row r="2" spans="1:33" ht="38.25" x14ac:dyDescent="0.25">
      <c r="A2" s="2309"/>
      <c r="B2" s="2309"/>
      <c r="C2" s="2309" t="s">
        <v>2297</v>
      </c>
      <c r="D2" s="2309" t="s">
        <v>1</v>
      </c>
      <c r="E2" s="2309" t="s">
        <v>0</v>
      </c>
      <c r="F2" s="2309"/>
      <c r="G2" s="2309"/>
      <c r="H2" s="2309" t="s">
        <v>14</v>
      </c>
      <c r="I2" s="2309" t="s">
        <v>2296</v>
      </c>
      <c r="J2" s="2309"/>
      <c r="K2" s="2309"/>
      <c r="L2" s="2309"/>
      <c r="M2" s="2309" t="s">
        <v>3</v>
      </c>
      <c r="N2" s="2309" t="s">
        <v>2</v>
      </c>
      <c r="O2" s="2309"/>
      <c r="P2" s="47" t="s">
        <v>2334</v>
      </c>
      <c r="Q2" s="2309" t="s">
        <v>41</v>
      </c>
      <c r="R2" s="2309" t="s">
        <v>105</v>
      </c>
      <c r="S2" s="2309" t="s">
        <v>106</v>
      </c>
      <c r="T2" s="2309" t="s">
        <v>107</v>
      </c>
      <c r="U2" s="2309" t="s">
        <v>10</v>
      </c>
      <c r="V2" s="2309" t="s">
        <v>11</v>
      </c>
      <c r="W2" s="2309" t="s">
        <v>4</v>
      </c>
      <c r="X2" s="2309" t="s">
        <v>108</v>
      </c>
      <c r="Y2" s="2309" t="s">
        <v>123</v>
      </c>
      <c r="Z2" s="2309" t="s">
        <v>5</v>
      </c>
      <c r="AA2" s="2309" t="s">
        <v>6</v>
      </c>
      <c r="AB2" s="2309" t="s">
        <v>7</v>
      </c>
      <c r="AC2" s="2309" t="s">
        <v>8</v>
      </c>
      <c r="AD2" s="2309" t="s">
        <v>9</v>
      </c>
      <c r="AE2" s="2309" t="s">
        <v>12</v>
      </c>
      <c r="AF2" s="2309" t="s">
        <v>13</v>
      </c>
      <c r="AG2" s="2310"/>
    </row>
    <row r="3" spans="1:33" x14ac:dyDescent="0.2">
      <c r="C3" s="2312" t="s">
        <v>2213</v>
      </c>
      <c r="H3" s="2311" t="s">
        <v>1305</v>
      </c>
      <c r="I3" s="2318"/>
      <c r="J3" s="2318"/>
      <c r="K3" s="2318"/>
      <c r="L3" s="2318"/>
      <c r="P3" s="2318"/>
      <c r="Q3" s="2312" t="s">
        <v>2213</v>
      </c>
      <c r="R3" s="2318">
        <v>0</v>
      </c>
      <c r="S3" s="2318">
        <v>0</v>
      </c>
      <c r="T3" s="2318">
        <v>-665532</v>
      </c>
      <c r="Y3" s="2310" t="e">
        <f>VLOOKUP(X3,Data!$D$2:$E$144,2,FALSE)</f>
        <v>#N/A</v>
      </c>
    </row>
    <row r="4" spans="1:33" x14ac:dyDescent="0.2">
      <c r="C4" s="2312" t="s">
        <v>2071</v>
      </c>
      <c r="H4" s="2311" t="s">
        <v>1163</v>
      </c>
      <c r="I4" s="2318"/>
      <c r="J4" s="2318"/>
      <c r="K4" s="2318"/>
      <c r="L4" s="2318"/>
      <c r="P4" s="2318"/>
      <c r="Q4" s="2312" t="s">
        <v>2071</v>
      </c>
      <c r="R4" s="2318">
        <v>0</v>
      </c>
      <c r="S4" s="2318">
        <v>-3065421.23</v>
      </c>
      <c r="T4" s="2318">
        <v>-635894.96</v>
      </c>
      <c r="Y4" s="2310" t="e">
        <f>VLOOKUP(X4,Data!$D$2:$E$144,2,FALSE)</f>
        <v>#N/A</v>
      </c>
    </row>
    <row r="5" spans="1:33" x14ac:dyDescent="0.2">
      <c r="A5" s="2315"/>
      <c r="B5" s="2315"/>
      <c r="C5" s="2314"/>
      <c r="D5" s="68"/>
      <c r="E5" s="2315"/>
      <c r="F5" s="2315"/>
      <c r="G5" s="2315"/>
      <c r="H5" s="2313" t="s">
        <v>573</v>
      </c>
      <c r="I5" s="2319">
        <f>SUM(I6:I7)</f>
        <v>571198</v>
      </c>
      <c r="J5" s="2319"/>
      <c r="K5" s="2319"/>
      <c r="L5" s="2319"/>
      <c r="M5" s="2315"/>
      <c r="N5" s="2315"/>
      <c r="O5" s="2315"/>
      <c r="P5" s="2319"/>
      <c r="Q5" s="2314" t="s">
        <v>1480</v>
      </c>
      <c r="R5" s="2319">
        <v>-8003.27</v>
      </c>
      <c r="S5" s="2319">
        <v>-23043.439999999999</v>
      </c>
      <c r="T5" s="2319">
        <v>-568375.59</v>
      </c>
      <c r="U5" s="2315"/>
      <c r="V5" s="2315"/>
      <c r="W5" s="2315"/>
      <c r="X5" s="2315"/>
      <c r="Y5" s="2315" t="e">
        <f>VLOOKUP(X5,Data!$D$2:$E$144,2,FALSE)</f>
        <v>#N/A</v>
      </c>
    </row>
    <row r="6" spans="1:33" s="2315" customFormat="1" ht="25.5" x14ac:dyDescent="0.2">
      <c r="A6" s="2322"/>
      <c r="B6" s="2322"/>
      <c r="C6" s="2324" t="s">
        <v>3038</v>
      </c>
      <c r="D6" s="14" t="s">
        <v>2662</v>
      </c>
      <c r="E6" s="2322" t="s">
        <v>2372</v>
      </c>
      <c r="F6" s="2322"/>
      <c r="G6" s="2322"/>
      <c r="H6" s="2311" t="s">
        <v>573</v>
      </c>
      <c r="I6" s="1090">
        <v>0</v>
      </c>
      <c r="J6" s="1090"/>
      <c r="K6" s="1090"/>
      <c r="L6" s="1090"/>
      <c r="M6" s="2310"/>
      <c r="N6" s="2310"/>
      <c r="O6" s="2310"/>
      <c r="P6" s="1090" t="s">
        <v>2337</v>
      </c>
      <c r="Q6" s="2312" t="s">
        <v>1480</v>
      </c>
      <c r="R6" s="1090"/>
      <c r="S6" s="1090"/>
      <c r="T6" s="1090"/>
      <c r="U6" s="2310"/>
      <c r="V6" s="2310"/>
      <c r="W6" s="2310" t="s">
        <v>287</v>
      </c>
      <c r="X6" s="2310" t="s">
        <v>412</v>
      </c>
      <c r="Y6" s="2310">
        <f>VLOOKUP(X6,Data!$D$2:$E$144,2,FALSE)</f>
        <v>34300000</v>
      </c>
      <c r="AG6" s="2317"/>
    </row>
    <row r="7" spans="1:33" ht="25.5" x14ac:dyDescent="0.2">
      <c r="A7" s="2322"/>
      <c r="B7" s="2322"/>
      <c r="C7" s="2324" t="s">
        <v>3039</v>
      </c>
      <c r="D7" s="14" t="s">
        <v>3037</v>
      </c>
      <c r="E7" s="2322" t="s">
        <v>2832</v>
      </c>
      <c r="F7" s="2322"/>
      <c r="G7" s="2322"/>
      <c r="H7" s="2311" t="s">
        <v>573</v>
      </c>
      <c r="I7" s="1090">
        <v>571198</v>
      </c>
      <c r="J7" s="1090"/>
      <c r="K7" s="1090"/>
      <c r="L7" s="1090"/>
      <c r="P7" s="1090" t="s">
        <v>2336</v>
      </c>
      <c r="Q7" s="2312" t="s">
        <v>1480</v>
      </c>
      <c r="R7" s="1090"/>
      <c r="S7" s="1090"/>
      <c r="T7" s="1090"/>
      <c r="W7" s="2310" t="s">
        <v>287</v>
      </c>
      <c r="X7" s="2310" t="s">
        <v>412</v>
      </c>
      <c r="Y7" s="2310">
        <f>VLOOKUP(X7,Data!$D$2:$E$144,2,FALSE)</f>
        <v>34300000</v>
      </c>
    </row>
    <row r="8" spans="1:33" x14ac:dyDescent="0.2">
      <c r="A8" s="2322"/>
      <c r="B8" s="2322"/>
      <c r="C8" s="2324" t="s">
        <v>1821</v>
      </c>
      <c r="D8" s="14" t="s">
        <v>2899</v>
      </c>
      <c r="E8" s="2322" t="s">
        <v>2835</v>
      </c>
      <c r="F8" s="2322"/>
      <c r="G8" s="2322"/>
      <c r="H8" s="2311" t="s">
        <v>914</v>
      </c>
      <c r="I8" s="1090">
        <v>353985</v>
      </c>
      <c r="J8" s="1090"/>
      <c r="K8" s="1090"/>
      <c r="L8" s="1090"/>
      <c r="P8" s="1090" t="s">
        <v>2336</v>
      </c>
      <c r="Q8" s="2312" t="s">
        <v>1821</v>
      </c>
      <c r="R8" s="2318">
        <v>-366150.75</v>
      </c>
      <c r="S8" s="2318">
        <v>-358741.5</v>
      </c>
      <c r="T8" s="2318">
        <v>-353984.61</v>
      </c>
      <c r="W8" s="2310" t="s">
        <v>2379</v>
      </c>
      <c r="X8" s="2310" t="s">
        <v>344</v>
      </c>
      <c r="Y8" s="2310">
        <f>VLOOKUP(X8,Data!$D$2:$E$144,2,FALSE)</f>
        <v>35113400</v>
      </c>
    </row>
    <row r="9" spans="1:33" ht="25.5" x14ac:dyDescent="0.2">
      <c r="A9" s="2322"/>
      <c r="B9" s="2322"/>
      <c r="C9" s="2324" t="s">
        <v>1678</v>
      </c>
      <c r="D9" s="14" t="s">
        <v>3051</v>
      </c>
      <c r="E9" s="2322" t="s">
        <v>2832</v>
      </c>
      <c r="F9" s="2322"/>
      <c r="G9" s="2322"/>
      <c r="H9" s="2311" t="s">
        <v>771</v>
      </c>
      <c r="I9" s="1090">
        <v>303178.71999999997</v>
      </c>
      <c r="J9" s="1090"/>
      <c r="K9" s="1090"/>
      <c r="L9" s="1090"/>
      <c r="P9" s="1090" t="s">
        <v>2336</v>
      </c>
      <c r="Q9" s="2312" t="s">
        <v>1678</v>
      </c>
      <c r="R9" s="2318">
        <v>-24776.76</v>
      </c>
      <c r="S9" s="2318">
        <v>-374177.95</v>
      </c>
      <c r="T9" s="2318">
        <v>-303178.69</v>
      </c>
      <c r="W9" s="2310" t="s">
        <v>287</v>
      </c>
      <c r="X9" s="2310" t="s">
        <v>410</v>
      </c>
      <c r="Y9" s="2310">
        <f>VLOOKUP(X9,Data!$D$2:$E$144,2,FALSE)</f>
        <v>34100000</v>
      </c>
    </row>
    <row r="10" spans="1:33" s="2315" customFormat="1" x14ac:dyDescent="0.2">
      <c r="A10" s="2310"/>
      <c r="B10" s="2310"/>
      <c r="C10" s="2312" t="s">
        <v>2273</v>
      </c>
      <c r="D10" s="2310"/>
      <c r="E10" s="2310"/>
      <c r="F10" s="2310"/>
      <c r="G10" s="2310"/>
      <c r="H10" s="2311" t="s">
        <v>1332</v>
      </c>
      <c r="I10" s="2318"/>
      <c r="J10" s="2318"/>
      <c r="K10" s="2318"/>
      <c r="L10" s="2318"/>
      <c r="M10" s="2310"/>
      <c r="N10" s="2310"/>
      <c r="O10" s="2310"/>
      <c r="P10" s="2318"/>
      <c r="Q10" s="2312" t="s">
        <v>2273</v>
      </c>
      <c r="R10" s="2318">
        <v>-21992.12</v>
      </c>
      <c r="S10" s="2318">
        <v>-225355.74</v>
      </c>
      <c r="T10" s="2318">
        <v>-301657</v>
      </c>
      <c r="U10" s="2310"/>
      <c r="V10" s="2310"/>
      <c r="W10" s="2310"/>
      <c r="X10" s="2310"/>
      <c r="Y10" s="2310" t="e">
        <f>VLOOKUP(X10,Data!$D$2:$E$144,2,FALSE)</f>
        <v>#N/A</v>
      </c>
      <c r="AG10" s="2317"/>
    </row>
    <row r="11" spans="1:33" x14ac:dyDescent="0.2">
      <c r="C11" s="2312" t="s">
        <v>2265</v>
      </c>
      <c r="D11" s="13"/>
      <c r="H11" s="2311" t="s">
        <v>1357</v>
      </c>
      <c r="I11" s="2318"/>
      <c r="J11" s="2318"/>
      <c r="K11" s="2318"/>
      <c r="L11" s="2318"/>
      <c r="P11" s="2318"/>
      <c r="Q11" s="2312" t="s">
        <v>2265</v>
      </c>
      <c r="R11" s="2318">
        <v>-272331.8</v>
      </c>
      <c r="S11" s="2318">
        <v>-355961.08</v>
      </c>
      <c r="T11" s="2318">
        <v>-298162.02</v>
      </c>
      <c r="Y11" s="2310" t="e">
        <f>VLOOKUP(X11,Data!$D$2:$E$144,2,FALSE)</f>
        <v>#N/A</v>
      </c>
    </row>
    <row r="12" spans="1:33" x14ac:dyDescent="0.2">
      <c r="C12" s="2312" t="s">
        <v>43</v>
      </c>
      <c r="H12" s="2311" t="s">
        <v>32</v>
      </c>
      <c r="I12" s="2318"/>
      <c r="J12" s="2318"/>
      <c r="K12" s="2318"/>
      <c r="L12" s="2318"/>
      <c r="P12" s="2318"/>
      <c r="Q12" s="2312" t="s">
        <v>43</v>
      </c>
      <c r="R12" s="2318">
        <v>-330612.53000000003</v>
      </c>
      <c r="S12" s="2318">
        <v>-311083.64</v>
      </c>
      <c r="T12" s="2318">
        <v>-276494.17</v>
      </c>
      <c r="Y12" s="2310" t="e">
        <f>VLOOKUP(X12,Data!$D$2:$E$144,2,FALSE)</f>
        <v>#N/A</v>
      </c>
    </row>
    <row r="13" spans="1:33" x14ac:dyDescent="0.2">
      <c r="C13" s="2312" t="s">
        <v>2229</v>
      </c>
      <c r="H13" s="2311" t="s">
        <v>1321</v>
      </c>
      <c r="I13" s="2318"/>
      <c r="J13" s="2318"/>
      <c r="K13" s="2318"/>
      <c r="L13" s="2318"/>
      <c r="P13" s="2318"/>
      <c r="Q13" s="2312" t="s">
        <v>2229</v>
      </c>
      <c r="R13" s="2318">
        <v>0</v>
      </c>
      <c r="S13" s="2318">
        <v>0</v>
      </c>
      <c r="T13" s="2318">
        <v>-249908.16</v>
      </c>
      <c r="Y13" s="2310" t="e">
        <f>VLOOKUP(X13,Data!$D$2:$E$144,2,FALSE)</f>
        <v>#N/A</v>
      </c>
    </row>
    <row r="14" spans="1:33" s="2322" customFormat="1" x14ac:dyDescent="0.2">
      <c r="A14" s="2310"/>
      <c r="B14" s="2310"/>
      <c r="C14" s="2312" t="s">
        <v>2204</v>
      </c>
      <c r="D14" s="2310"/>
      <c r="E14" s="2310"/>
      <c r="F14" s="2310"/>
      <c r="G14" s="2310"/>
      <c r="H14" s="2311" t="s">
        <v>1296</v>
      </c>
      <c r="I14" s="2318"/>
      <c r="J14" s="2318"/>
      <c r="K14" s="2318"/>
      <c r="L14" s="2318"/>
      <c r="M14" s="2310"/>
      <c r="N14" s="2310"/>
      <c r="O14" s="2310"/>
      <c r="P14" s="2318"/>
      <c r="Q14" s="2312" t="s">
        <v>2204</v>
      </c>
      <c r="R14" s="2318">
        <v>0</v>
      </c>
      <c r="S14" s="2318">
        <v>0</v>
      </c>
      <c r="T14" s="2318">
        <v>-242211</v>
      </c>
      <c r="U14" s="2310"/>
      <c r="V14" s="2310"/>
      <c r="W14" s="2310"/>
      <c r="X14" s="2310"/>
      <c r="Y14" s="2310" t="e">
        <f>VLOOKUP(X14,Data!$D$2:$E$144,2,FALSE)</f>
        <v>#N/A</v>
      </c>
      <c r="AG14" s="2325"/>
    </row>
    <row r="15" spans="1:33" x14ac:dyDescent="0.2">
      <c r="C15" s="2312" t="s">
        <v>1856</v>
      </c>
      <c r="H15" s="2311" t="s">
        <v>949</v>
      </c>
      <c r="I15" s="2318"/>
      <c r="J15" s="2318"/>
      <c r="K15" s="2318"/>
      <c r="L15" s="2318"/>
      <c r="P15" s="2318"/>
      <c r="Q15" s="2312" t="s">
        <v>1856</v>
      </c>
      <c r="R15" s="2318">
        <v>-207376.41</v>
      </c>
      <c r="S15" s="2318">
        <v>-184646.13</v>
      </c>
      <c r="T15" s="2318">
        <v>-214077.2</v>
      </c>
      <c r="Y15" s="2310" t="e">
        <f>VLOOKUP(X15,Data!$D$2:$E$144,2,FALSE)</f>
        <v>#N/A</v>
      </c>
    </row>
    <row r="16" spans="1:33" x14ac:dyDescent="0.2">
      <c r="C16" s="2312" t="s">
        <v>1824</v>
      </c>
      <c r="H16" s="2311" t="s">
        <v>917</v>
      </c>
      <c r="I16" s="2318"/>
      <c r="J16" s="2318"/>
      <c r="K16" s="2318"/>
      <c r="L16" s="2318"/>
      <c r="P16" s="2318"/>
      <c r="Q16" s="2312" t="s">
        <v>1824</v>
      </c>
      <c r="R16" s="2318">
        <v>-6836.8</v>
      </c>
      <c r="S16" s="2318">
        <v>-80392.84</v>
      </c>
      <c r="T16" s="2318">
        <v>-206019.81</v>
      </c>
      <c r="Y16" s="2310" t="e">
        <f>VLOOKUP(X16,Data!$D$2:$E$144,2,FALSE)</f>
        <v>#N/A</v>
      </c>
    </row>
    <row r="17" spans="1:33" s="2315" customFormat="1" ht="25.5" x14ac:dyDescent="0.2">
      <c r="A17" s="2322"/>
      <c r="B17" s="2322"/>
      <c r="C17" s="2324" t="s">
        <v>455</v>
      </c>
      <c r="D17" s="2322" t="s">
        <v>2857</v>
      </c>
      <c r="E17" s="2322" t="s">
        <v>2832</v>
      </c>
      <c r="F17" s="2322"/>
      <c r="G17" s="2322"/>
      <c r="H17" s="2311" t="s">
        <v>432</v>
      </c>
      <c r="I17" s="1090">
        <v>256000</v>
      </c>
      <c r="J17" s="1090"/>
      <c r="K17" s="1090"/>
      <c r="L17" s="1090"/>
      <c r="M17" s="2310"/>
      <c r="N17" s="2310"/>
      <c r="O17" s="2310"/>
      <c r="P17" s="1090" t="s">
        <v>2336</v>
      </c>
      <c r="Q17" s="2312" t="s">
        <v>455</v>
      </c>
      <c r="R17" s="2318">
        <v>-287186.5</v>
      </c>
      <c r="S17" s="2318">
        <v>-246400.51</v>
      </c>
      <c r="T17" s="2318">
        <v>-184655.31</v>
      </c>
      <c r="U17" s="2310"/>
      <c r="V17" s="2310"/>
      <c r="W17" s="2310" t="s">
        <v>287</v>
      </c>
      <c r="X17" s="2310" t="s">
        <v>408</v>
      </c>
      <c r="Y17" s="2310">
        <f>VLOOKUP(X17,Data!$D$2:$E$144,2,FALSE)</f>
        <v>9130000</v>
      </c>
      <c r="AG17" s="2317"/>
    </row>
    <row r="18" spans="1:33" x14ac:dyDescent="0.2">
      <c r="A18" s="2322"/>
      <c r="B18" s="2322"/>
      <c r="C18" s="2324" t="s">
        <v>2243</v>
      </c>
      <c r="D18" s="2322" t="s">
        <v>2616</v>
      </c>
      <c r="E18" s="2322" t="s">
        <v>2443</v>
      </c>
      <c r="F18" s="2322"/>
      <c r="G18" s="2322"/>
      <c r="H18" s="2311" t="s">
        <v>1335</v>
      </c>
      <c r="I18" s="1090">
        <v>36630</v>
      </c>
      <c r="J18" s="1090"/>
      <c r="K18" s="1090"/>
      <c r="L18" s="1090"/>
      <c r="P18" s="1090" t="s">
        <v>2331</v>
      </c>
      <c r="Q18" s="2312" t="s">
        <v>2243</v>
      </c>
      <c r="R18" s="2318">
        <v>-192707.5</v>
      </c>
      <c r="S18" s="2318">
        <v>-189385</v>
      </c>
      <c r="T18" s="2318">
        <v>-165401.5</v>
      </c>
      <c r="W18" s="2310" t="s">
        <v>276</v>
      </c>
      <c r="X18" s="2310" t="s">
        <v>311</v>
      </c>
      <c r="Y18" s="2310">
        <f>VLOOKUP(X18,Data!$D$2:$E$144,2,FALSE)</f>
        <v>66000000</v>
      </c>
    </row>
    <row r="19" spans="1:33" x14ac:dyDescent="0.2">
      <c r="C19" s="2312" t="s">
        <v>2212</v>
      </c>
      <c r="H19" s="2311" t="s">
        <v>1304</v>
      </c>
      <c r="I19" s="2318"/>
      <c r="J19" s="2318"/>
      <c r="K19" s="2318"/>
      <c r="L19" s="2318"/>
      <c r="P19" s="2318"/>
      <c r="Q19" s="2312" t="s">
        <v>2212</v>
      </c>
      <c r="R19" s="2318">
        <v>0</v>
      </c>
      <c r="S19" s="2318">
        <v>0</v>
      </c>
      <c r="T19" s="2318">
        <v>-158666.22</v>
      </c>
      <c r="Y19" s="2310" t="e">
        <f>VLOOKUP(X19,Data!$D$2:$E$144,2,FALSE)</f>
        <v>#N/A</v>
      </c>
    </row>
    <row r="20" spans="1:33" x14ac:dyDescent="0.2">
      <c r="C20" s="2312" t="s">
        <v>2242</v>
      </c>
      <c r="H20" s="2311" t="s">
        <v>1334</v>
      </c>
      <c r="I20" s="2318"/>
      <c r="J20" s="2318"/>
      <c r="K20" s="2318"/>
      <c r="L20" s="2318"/>
      <c r="P20" s="2318"/>
      <c r="Q20" s="2312" t="s">
        <v>2242</v>
      </c>
      <c r="R20" s="2318">
        <v>-134535.9</v>
      </c>
      <c r="S20" s="2318">
        <v>-149855.57999999999</v>
      </c>
      <c r="T20" s="2318">
        <v>-146142.9</v>
      </c>
      <c r="Y20" s="2310" t="e">
        <f>VLOOKUP(X20,Data!$D$2:$E$144,2,FALSE)</f>
        <v>#N/A</v>
      </c>
    </row>
    <row r="21" spans="1:33" x14ac:dyDescent="0.2">
      <c r="C21" s="2312" t="s">
        <v>1857</v>
      </c>
      <c r="H21" s="2311" t="s">
        <v>950</v>
      </c>
      <c r="I21" s="2318"/>
      <c r="J21" s="2318"/>
      <c r="K21" s="2318"/>
      <c r="L21" s="2318"/>
      <c r="P21" s="2318"/>
      <c r="Q21" s="2312" t="s">
        <v>1857</v>
      </c>
      <c r="R21" s="2318">
        <v>-109773.64</v>
      </c>
      <c r="S21" s="2318">
        <v>-110915</v>
      </c>
      <c r="T21" s="2318">
        <v>-114020.78</v>
      </c>
      <c r="Y21" s="2310" t="e">
        <f>VLOOKUP(X21,Data!$D$2:$E$144,2,FALSE)</f>
        <v>#N/A</v>
      </c>
    </row>
    <row r="22" spans="1:33" s="2315" customFormat="1" x14ac:dyDescent="0.2">
      <c r="A22" s="2310"/>
      <c r="B22" s="2310"/>
      <c r="C22" s="2312" t="s">
        <v>2253</v>
      </c>
      <c r="D22" s="2310"/>
      <c r="E22" s="2310"/>
      <c r="F22" s="2310"/>
      <c r="G22" s="2310"/>
      <c r="H22" s="2311" t="s">
        <v>1345</v>
      </c>
      <c r="I22" s="2318"/>
      <c r="J22" s="2318"/>
      <c r="K22" s="2318"/>
      <c r="L22" s="2318"/>
      <c r="M22" s="2310"/>
      <c r="N22" s="2310"/>
      <c r="O22" s="2310"/>
      <c r="P22" s="2318"/>
      <c r="Q22" s="2312" t="s">
        <v>2253</v>
      </c>
      <c r="R22" s="2318">
        <v>-87873.81</v>
      </c>
      <c r="S22" s="2318">
        <v>-96561.77</v>
      </c>
      <c r="T22" s="2318">
        <v>-113636.5</v>
      </c>
      <c r="U22" s="2310"/>
      <c r="V22" s="2310"/>
      <c r="W22" s="2310"/>
      <c r="X22" s="2310"/>
      <c r="Y22" s="2310" t="e">
        <f>VLOOKUP(X22,Data!$D$2:$E$144,2,FALSE)</f>
        <v>#N/A</v>
      </c>
      <c r="AG22" s="2317"/>
    </row>
    <row r="23" spans="1:33" x14ac:dyDescent="0.2">
      <c r="A23" s="2315"/>
      <c r="B23" s="2315"/>
      <c r="C23" s="2314"/>
      <c r="D23" s="68"/>
      <c r="E23" s="2315"/>
      <c r="F23" s="2315"/>
      <c r="G23" s="2315"/>
      <c r="H23" s="2313" t="s">
        <v>478</v>
      </c>
      <c r="I23" s="2319">
        <f>SUM(I24:I26)</f>
        <v>97788</v>
      </c>
      <c r="J23" s="2319"/>
      <c r="K23" s="2319"/>
      <c r="L23" s="2319"/>
      <c r="M23" s="2315"/>
      <c r="N23" s="2315"/>
      <c r="O23" s="2315"/>
      <c r="P23" s="2319"/>
      <c r="Q23" s="2314" t="s">
        <v>1385</v>
      </c>
      <c r="R23" s="2319">
        <v>-117719.08</v>
      </c>
      <c r="S23" s="2319">
        <v>-97133.18</v>
      </c>
      <c r="T23" s="2319">
        <v>-109609.9</v>
      </c>
      <c r="U23" s="2315"/>
      <c r="V23" s="2315"/>
      <c r="W23" s="2315"/>
      <c r="X23" s="2315"/>
      <c r="Y23" s="2315" t="e">
        <f>VLOOKUP(X23,Data!$D$2:$E$144,2,FALSE)</f>
        <v>#N/A</v>
      </c>
    </row>
    <row r="24" spans="1:33" x14ac:dyDescent="0.2">
      <c r="C24" s="2324" t="s">
        <v>2504</v>
      </c>
      <c r="D24" s="14" t="s">
        <v>2389</v>
      </c>
      <c r="E24" s="2310" t="s">
        <v>2345</v>
      </c>
      <c r="H24" s="2323" t="s">
        <v>478</v>
      </c>
      <c r="I24" s="1090">
        <v>72380</v>
      </c>
      <c r="J24" s="1090"/>
      <c r="K24" s="1090"/>
      <c r="L24" s="1090"/>
      <c r="M24" s="2322"/>
      <c r="N24" s="2322"/>
      <c r="O24" s="2322"/>
      <c r="P24" s="2318" t="s">
        <v>2336</v>
      </c>
      <c r="Q24" s="2324" t="s">
        <v>1385</v>
      </c>
      <c r="R24" s="1090"/>
      <c r="S24" s="1090"/>
      <c r="T24" s="1090"/>
      <c r="U24" s="2322"/>
      <c r="V24" s="2322"/>
      <c r="W24" s="2310" t="s">
        <v>427</v>
      </c>
      <c r="X24" s="2310" t="s">
        <v>385</v>
      </c>
      <c r="Y24" s="2310">
        <f>VLOOKUP(X24,Data!$D$2:$E$144,2,FALSE)</f>
        <v>32500000</v>
      </c>
    </row>
    <row r="25" spans="1:33" x14ac:dyDescent="0.2">
      <c r="C25" s="2324" t="s">
        <v>2505</v>
      </c>
      <c r="D25" s="14" t="s">
        <v>2390</v>
      </c>
      <c r="E25" s="2310" t="s">
        <v>2345</v>
      </c>
      <c r="H25" s="2323" t="s">
        <v>478</v>
      </c>
      <c r="I25" s="1090">
        <v>2000</v>
      </c>
      <c r="J25" s="1090"/>
      <c r="K25" s="1090"/>
      <c r="L25" s="1090"/>
      <c r="M25" s="2322"/>
      <c r="N25" s="2322"/>
      <c r="O25" s="2322"/>
      <c r="P25" s="2318" t="s">
        <v>2336</v>
      </c>
      <c r="Q25" s="2324" t="s">
        <v>1385</v>
      </c>
      <c r="R25" s="1090"/>
      <c r="S25" s="1090"/>
      <c r="T25" s="1090"/>
      <c r="U25" s="2322"/>
      <c r="V25" s="2322"/>
      <c r="W25" s="2310" t="s">
        <v>427</v>
      </c>
      <c r="X25" s="2310" t="s">
        <v>385</v>
      </c>
      <c r="Y25" s="2310">
        <f>VLOOKUP(X25,Data!$D$2:$E$144,2,FALSE)</f>
        <v>32500000</v>
      </c>
    </row>
    <row r="26" spans="1:33" x14ac:dyDescent="0.2">
      <c r="C26" s="2324" t="s">
        <v>2506</v>
      </c>
      <c r="D26" s="14" t="s">
        <v>2391</v>
      </c>
      <c r="E26" s="2310" t="s">
        <v>2345</v>
      </c>
      <c r="H26" s="2323" t="s">
        <v>478</v>
      </c>
      <c r="I26" s="1090">
        <v>23408</v>
      </c>
      <c r="J26" s="1090"/>
      <c r="K26" s="1090"/>
      <c r="L26" s="1090"/>
      <c r="M26" s="2322"/>
      <c r="N26" s="2322"/>
      <c r="O26" s="2322"/>
      <c r="P26" s="2318" t="s">
        <v>2336</v>
      </c>
      <c r="Q26" s="2324" t="s">
        <v>1385</v>
      </c>
      <c r="R26" s="1090"/>
      <c r="S26" s="1090"/>
      <c r="T26" s="1090"/>
      <c r="U26" s="2322"/>
      <c r="V26" s="2322"/>
      <c r="W26" s="2310" t="s">
        <v>427</v>
      </c>
      <c r="X26" s="2310" t="s">
        <v>385</v>
      </c>
      <c r="Y26" s="2310">
        <f>VLOOKUP(X26,Data!$D$2:$E$144,2,FALSE)</f>
        <v>32500000</v>
      </c>
    </row>
    <row r="27" spans="1:33" s="2315" customFormat="1" x14ac:dyDescent="0.2">
      <c r="A27" s="2310"/>
      <c r="B27" s="2310"/>
      <c r="C27" s="2312" t="s">
        <v>1878</v>
      </c>
      <c r="D27" s="2310"/>
      <c r="E27" s="2310"/>
      <c r="F27" s="2310"/>
      <c r="G27" s="2310"/>
      <c r="H27" s="2311" t="s">
        <v>971</v>
      </c>
      <c r="I27" s="2318"/>
      <c r="J27" s="2318"/>
      <c r="K27" s="2318"/>
      <c r="L27" s="2318"/>
      <c r="M27" s="2310"/>
      <c r="N27" s="2310"/>
      <c r="O27" s="2310"/>
      <c r="P27" s="2318"/>
      <c r="Q27" s="2312" t="s">
        <v>1878</v>
      </c>
      <c r="R27" s="2318">
        <v>-87626.75</v>
      </c>
      <c r="S27" s="2318">
        <v>-29462.25</v>
      </c>
      <c r="T27" s="2318">
        <v>-109116.24</v>
      </c>
      <c r="U27" s="2310"/>
      <c r="V27" s="2310"/>
      <c r="W27" s="2310"/>
      <c r="X27" s="2310"/>
      <c r="Y27" s="2310" t="e">
        <f>VLOOKUP(X27,Data!$D$2:$E$144,2,FALSE)</f>
        <v>#N/A</v>
      </c>
      <c r="AG27" s="2317"/>
    </row>
    <row r="28" spans="1:33" x14ac:dyDescent="0.2">
      <c r="A28" s="2315"/>
      <c r="B28" s="2315"/>
      <c r="C28" s="2314"/>
      <c r="D28" s="2315"/>
      <c r="E28" s="2315"/>
      <c r="F28" s="2315"/>
      <c r="G28" s="2315"/>
      <c r="H28" s="2313" t="s">
        <v>1353</v>
      </c>
      <c r="I28" s="2319">
        <f>SUM(I29:I32)</f>
        <v>56854</v>
      </c>
      <c r="J28" s="2319"/>
      <c r="K28" s="2319"/>
      <c r="L28" s="2319"/>
      <c r="M28" s="2315"/>
      <c r="N28" s="2315"/>
      <c r="O28" s="2315"/>
      <c r="P28" s="2319"/>
      <c r="Q28" s="2314" t="s">
        <v>2261</v>
      </c>
      <c r="R28" s="2319">
        <v>-63542.74</v>
      </c>
      <c r="S28" s="2319">
        <v>-79222.490000000005</v>
      </c>
      <c r="T28" s="2319">
        <v>-106342.77</v>
      </c>
      <c r="U28" s="2315"/>
      <c r="V28" s="2315"/>
      <c r="W28" s="2315"/>
      <c r="X28" s="2315"/>
      <c r="Y28" s="2315" t="e">
        <f>VLOOKUP(X28,Data!$D$2:$E$144,2,FALSE)</f>
        <v>#N/A</v>
      </c>
    </row>
    <row r="29" spans="1:33" x14ac:dyDescent="0.2">
      <c r="A29" s="2322"/>
      <c r="B29" s="2322"/>
      <c r="C29" s="2312" t="s">
        <v>2796</v>
      </c>
      <c r="D29" s="2310" t="s">
        <v>2502</v>
      </c>
      <c r="E29" s="2322" t="s">
        <v>2485</v>
      </c>
      <c r="F29" s="2322"/>
      <c r="G29" s="2322"/>
      <c r="H29" s="2311" t="s">
        <v>1353</v>
      </c>
      <c r="I29" s="2318">
        <v>25000</v>
      </c>
      <c r="J29" s="2318"/>
      <c r="K29" s="2318"/>
      <c r="L29" s="2318"/>
      <c r="P29" s="2318" t="s">
        <v>2336</v>
      </c>
      <c r="Q29" s="2312" t="s">
        <v>2261</v>
      </c>
      <c r="R29" s="1090"/>
      <c r="S29" s="1090"/>
      <c r="T29" s="1090"/>
      <c r="W29" s="2310" t="s">
        <v>2503</v>
      </c>
      <c r="X29" s="2310" t="s">
        <v>395</v>
      </c>
      <c r="Y29" s="2310">
        <f>VLOOKUP(X29,Data!$D$2:$E$144,2,FALSE)</f>
        <v>35110000</v>
      </c>
    </row>
    <row r="30" spans="1:33" s="2315" customFormat="1" ht="14.25" customHeight="1" x14ac:dyDescent="0.2">
      <c r="A30" s="2322"/>
      <c r="B30" s="2322"/>
      <c r="C30" s="2324" t="s">
        <v>2797</v>
      </c>
      <c r="D30" s="2322" t="s">
        <v>2795</v>
      </c>
      <c r="E30" s="2322" t="s">
        <v>2372</v>
      </c>
      <c r="F30" s="2322"/>
      <c r="G30" s="2322"/>
      <c r="H30" s="2311" t="s">
        <v>1353</v>
      </c>
      <c r="I30" s="1090">
        <v>26414</v>
      </c>
      <c r="J30" s="1090"/>
      <c r="K30" s="1090"/>
      <c r="L30" s="1090"/>
      <c r="M30" s="2310"/>
      <c r="N30" s="2310"/>
      <c r="O30" s="2310"/>
      <c r="P30" s="1090" t="s">
        <v>2336</v>
      </c>
      <c r="Q30" s="2312" t="s">
        <v>2261</v>
      </c>
      <c r="R30" s="1090"/>
      <c r="S30" s="1090"/>
      <c r="T30" s="1090"/>
      <c r="U30" s="2310"/>
      <c r="V30" s="2310"/>
      <c r="W30" s="2310" t="s">
        <v>276</v>
      </c>
      <c r="X30" s="2310" t="s">
        <v>309</v>
      </c>
      <c r="Y30" s="2310">
        <f>VLOOKUP(X30,Data!$D$2:$E$144,2,FALSE)</f>
        <v>80500000</v>
      </c>
      <c r="AG30" s="2317"/>
    </row>
    <row r="31" spans="1:33" ht="14.25" customHeight="1" x14ac:dyDescent="0.2">
      <c r="A31" s="2322"/>
      <c r="B31" s="2322"/>
      <c r="C31" s="2324" t="s">
        <v>3225</v>
      </c>
      <c r="D31" s="2322" t="s">
        <v>3227</v>
      </c>
      <c r="E31" s="2322" t="s">
        <v>2832</v>
      </c>
      <c r="F31" s="2322"/>
      <c r="G31" s="2322"/>
      <c r="H31" s="2311" t="s">
        <v>1353</v>
      </c>
      <c r="I31" s="1090">
        <v>5381</v>
      </c>
      <c r="J31" s="1090"/>
      <c r="K31" s="1090"/>
      <c r="L31" s="1090"/>
      <c r="P31" s="1090" t="s">
        <v>2336</v>
      </c>
      <c r="Q31" s="2312" t="s">
        <v>2261</v>
      </c>
      <c r="R31" s="1090"/>
      <c r="S31" s="1090"/>
      <c r="T31" s="1090"/>
      <c r="W31" s="2310" t="s">
        <v>287</v>
      </c>
      <c r="X31" s="2310" t="s">
        <v>412</v>
      </c>
      <c r="Y31" s="2310">
        <f>VLOOKUP(X31,Data!$D$2:$E$144,2,FALSE)</f>
        <v>34300000</v>
      </c>
    </row>
    <row r="32" spans="1:33" ht="14.25" customHeight="1" x14ac:dyDescent="0.2">
      <c r="A32" s="2322"/>
      <c r="B32" s="2322"/>
      <c r="C32" s="2324" t="s">
        <v>3226</v>
      </c>
      <c r="D32" s="2322" t="s">
        <v>3224</v>
      </c>
      <c r="E32" s="2322" t="s">
        <v>2835</v>
      </c>
      <c r="F32" s="2322"/>
      <c r="G32" s="2322"/>
      <c r="H32" s="2311" t="s">
        <v>1353</v>
      </c>
      <c r="I32" s="1090">
        <v>59</v>
      </c>
      <c r="J32" s="1090"/>
      <c r="K32" s="1090"/>
      <c r="L32" s="1090"/>
      <c r="P32" s="1090" t="s">
        <v>2336</v>
      </c>
      <c r="Q32" s="2312" t="s">
        <v>2261</v>
      </c>
      <c r="R32" s="1090"/>
      <c r="S32" s="1090"/>
      <c r="T32" s="1090"/>
      <c r="W32" s="2310" t="s">
        <v>287</v>
      </c>
      <c r="X32" s="2310" t="s">
        <v>412</v>
      </c>
      <c r="Y32" s="2310">
        <f>VLOOKUP(X32,Data!$D$2:$E$144,2,FALSE)</f>
        <v>34300000</v>
      </c>
    </row>
    <row r="33" spans="1:33" ht="14.25" customHeight="1" x14ac:dyDescent="0.2">
      <c r="C33" s="2312" t="s">
        <v>2263</v>
      </c>
      <c r="H33" s="2311" t="s">
        <v>1355</v>
      </c>
      <c r="I33" s="2318"/>
      <c r="J33" s="2318"/>
      <c r="K33" s="2318"/>
      <c r="L33" s="2318"/>
      <c r="P33" s="2318"/>
      <c r="Q33" s="2312" t="s">
        <v>2263</v>
      </c>
      <c r="R33" s="2318">
        <v>-116632.37</v>
      </c>
      <c r="S33" s="2318">
        <v>-109091.05</v>
      </c>
      <c r="T33" s="2318">
        <v>-104643.25</v>
      </c>
      <c r="Y33" s="2310" t="e">
        <f>VLOOKUP(X33,Data!$D$2:$E$144,2,FALSE)</f>
        <v>#N/A</v>
      </c>
    </row>
    <row r="34" spans="1:33" s="2315" customFormat="1" ht="25.5" x14ac:dyDescent="0.2">
      <c r="A34" s="2310"/>
      <c r="B34" s="2310"/>
      <c r="C34" s="2312" t="s">
        <v>2277</v>
      </c>
      <c r="D34" s="2310" t="s">
        <v>2376</v>
      </c>
      <c r="E34" s="2310" t="s">
        <v>2346</v>
      </c>
      <c r="F34" s="2310"/>
      <c r="G34" s="2310"/>
      <c r="H34" s="2311" t="s">
        <v>1365</v>
      </c>
      <c r="I34" s="2318"/>
      <c r="J34" s="2318"/>
      <c r="K34" s="2318"/>
      <c r="L34" s="2318"/>
      <c r="M34" s="2310"/>
      <c r="N34" s="2310"/>
      <c r="O34" s="2310"/>
      <c r="P34" s="2318" t="s">
        <v>2336</v>
      </c>
      <c r="Q34" s="2312" t="s">
        <v>2277</v>
      </c>
      <c r="R34" s="2318">
        <v>-93913.21</v>
      </c>
      <c r="S34" s="2318">
        <v>-91867.53</v>
      </c>
      <c r="T34" s="2318">
        <v>-101205.64</v>
      </c>
      <c r="U34" s="2310"/>
      <c r="V34" s="2310"/>
      <c r="W34" s="2310" t="s">
        <v>2378</v>
      </c>
      <c r="X34" s="2310" t="s">
        <v>362</v>
      </c>
      <c r="Y34" s="2310">
        <f>VLOOKUP(X34,Data!$D$2:$E$144,2,FALSE)</f>
        <v>85147000</v>
      </c>
      <c r="AG34" s="2317"/>
    </row>
    <row r="35" spans="1:33" ht="25.5" x14ac:dyDescent="0.2">
      <c r="A35" s="2322"/>
      <c r="B35" s="2322"/>
      <c r="C35" s="2324" t="s">
        <v>1604</v>
      </c>
      <c r="D35" s="14" t="s">
        <v>2857</v>
      </c>
      <c r="E35" s="2322" t="s">
        <v>2832</v>
      </c>
      <c r="F35" s="2322"/>
      <c r="G35" s="2322"/>
      <c r="H35" s="2311" t="s">
        <v>697</v>
      </c>
      <c r="I35" s="1090">
        <v>101139.70999999999</v>
      </c>
      <c r="J35" s="1090"/>
      <c r="K35" s="1090"/>
      <c r="L35" s="1090"/>
      <c r="P35" s="1090" t="s">
        <v>2336</v>
      </c>
      <c r="Q35" s="2312" t="s">
        <v>1604</v>
      </c>
      <c r="R35" s="2318">
        <v>-115950.58</v>
      </c>
      <c r="S35" s="2318">
        <v>-95613.64</v>
      </c>
      <c r="T35" s="2318">
        <v>-96256.24</v>
      </c>
      <c r="W35" s="2310" t="s">
        <v>287</v>
      </c>
      <c r="X35" s="2310" t="s">
        <v>408</v>
      </c>
      <c r="Y35" s="2310">
        <f>VLOOKUP(X35,Data!$D$2:$E$144,2,FALSE)</f>
        <v>9130000</v>
      </c>
    </row>
    <row r="36" spans="1:33" x14ac:dyDescent="0.2">
      <c r="A36" s="2315"/>
      <c r="B36" s="2315"/>
      <c r="C36" s="2314"/>
      <c r="D36" s="68"/>
      <c r="E36" s="2315"/>
      <c r="F36" s="2315"/>
      <c r="G36" s="2315"/>
      <c r="H36" s="2313" t="s">
        <v>753</v>
      </c>
      <c r="I36" s="2319">
        <f>SUM(I37:I38)</f>
        <v>94525</v>
      </c>
      <c r="J36" s="2319"/>
      <c r="K36" s="2319"/>
      <c r="L36" s="2319"/>
      <c r="M36" s="2315"/>
      <c r="N36" s="2315"/>
      <c r="O36" s="2315"/>
      <c r="P36" s="2319"/>
      <c r="Q36" s="2314" t="s">
        <v>1660</v>
      </c>
      <c r="R36" s="2319">
        <v>-67565.86</v>
      </c>
      <c r="S36" s="2319">
        <v>-79801.11</v>
      </c>
      <c r="T36" s="2319">
        <v>-93571.8</v>
      </c>
      <c r="U36" s="2315"/>
      <c r="V36" s="2315"/>
      <c r="W36" s="2315"/>
      <c r="X36" s="2315"/>
      <c r="Y36" s="2315" t="e">
        <f>VLOOKUP(X36,Data!$D$2:$E$144,2,FALSE)</f>
        <v>#N/A</v>
      </c>
    </row>
    <row r="37" spans="1:33" x14ac:dyDescent="0.2">
      <c r="A37" s="2322"/>
      <c r="B37" s="2322"/>
      <c r="C37" s="2324" t="s">
        <v>2940</v>
      </c>
      <c r="D37" s="14" t="s">
        <v>2708</v>
      </c>
      <c r="E37" s="2322" t="s">
        <v>2372</v>
      </c>
      <c r="F37" s="2322"/>
      <c r="G37" s="2322"/>
      <c r="H37" s="2323" t="s">
        <v>753</v>
      </c>
      <c r="I37" s="1090">
        <v>5100</v>
      </c>
      <c r="J37" s="1090"/>
      <c r="K37" s="1090"/>
      <c r="L37" s="1090"/>
      <c r="M37" s="2322"/>
      <c r="N37" s="2322"/>
      <c r="O37" s="2322"/>
      <c r="P37" s="1090" t="s">
        <v>2336</v>
      </c>
      <c r="Q37" s="2324" t="s">
        <v>1660</v>
      </c>
      <c r="R37" s="1090"/>
      <c r="S37" s="1090"/>
      <c r="T37" s="1090"/>
      <c r="U37" s="2322"/>
      <c r="V37" s="2322"/>
      <c r="W37" s="2310" t="s">
        <v>276</v>
      </c>
      <c r="X37" s="2310" t="s">
        <v>309</v>
      </c>
      <c r="Y37" s="2310">
        <f>VLOOKUP(X37,Data!$D$2:$E$144,2,FALSE)</f>
        <v>80500000</v>
      </c>
    </row>
    <row r="38" spans="1:33" x14ac:dyDescent="0.2">
      <c r="A38" s="2322"/>
      <c r="B38" s="2322"/>
      <c r="C38" s="2324" t="s">
        <v>2942</v>
      </c>
      <c r="D38" s="1434" t="s">
        <v>2941</v>
      </c>
      <c r="E38" s="2322" t="s">
        <v>2835</v>
      </c>
      <c r="F38" s="2322"/>
      <c r="G38" s="2322"/>
      <c r="H38" s="2323" t="s">
        <v>753</v>
      </c>
      <c r="I38" s="1090">
        <v>89425</v>
      </c>
      <c r="J38" s="1090"/>
      <c r="K38" s="1090"/>
      <c r="L38" s="1090"/>
      <c r="M38" s="2322"/>
      <c r="N38" s="2322"/>
      <c r="O38" s="2322"/>
      <c r="P38" s="1090" t="s">
        <v>2336</v>
      </c>
      <c r="Q38" s="2324" t="s">
        <v>1660</v>
      </c>
      <c r="R38" s="1090"/>
      <c r="S38" s="1090"/>
      <c r="T38" s="1090"/>
      <c r="U38" s="2322"/>
      <c r="V38" s="2322"/>
      <c r="W38" s="2310" t="s">
        <v>2503</v>
      </c>
      <c r="X38" s="2310" t="s">
        <v>395</v>
      </c>
      <c r="Y38" s="2310">
        <f>VLOOKUP(X38,Data!$D$2:$E$144,2,FALSE)</f>
        <v>35110000</v>
      </c>
    </row>
    <row r="39" spans="1:33" x14ac:dyDescent="0.2">
      <c r="C39" s="2312" t="s">
        <v>2111</v>
      </c>
      <c r="D39" s="1434" t="s">
        <v>2472</v>
      </c>
      <c r="E39" s="2310" t="s">
        <v>2345</v>
      </c>
      <c r="H39" s="2311" t="s">
        <v>1203</v>
      </c>
      <c r="I39" s="1090">
        <v>82749</v>
      </c>
      <c r="J39" s="1090"/>
      <c r="K39" s="1090"/>
      <c r="L39" s="1090"/>
      <c r="P39" s="1090" t="s">
        <v>2336</v>
      </c>
      <c r="Q39" s="2312" t="s">
        <v>2111</v>
      </c>
      <c r="R39" s="2318">
        <v>0</v>
      </c>
      <c r="S39" s="2318">
        <v>0</v>
      </c>
      <c r="T39" s="2318">
        <v>-93025</v>
      </c>
      <c r="W39" s="2310" t="s">
        <v>427</v>
      </c>
      <c r="X39" s="2310" t="s">
        <v>380</v>
      </c>
      <c r="Y39" s="2310">
        <f>VLOOKUP(X39,Data!$D$2:$E$144,2,FALSE)</f>
        <v>48100000</v>
      </c>
    </row>
    <row r="40" spans="1:33" s="2315" customFormat="1" x14ac:dyDescent="0.2">
      <c r="C40" s="2314"/>
      <c r="D40" s="68"/>
      <c r="H40" s="2313" t="s">
        <v>557</v>
      </c>
      <c r="I40" s="2319">
        <f>SUM(I41:I45)</f>
        <v>80836</v>
      </c>
      <c r="J40" s="2319"/>
      <c r="K40" s="2319"/>
      <c r="L40" s="2319"/>
      <c r="P40" s="2319"/>
      <c r="Q40" s="2314" t="s">
        <v>1464</v>
      </c>
      <c r="R40" s="2319">
        <v>-73474.710000000006</v>
      </c>
      <c r="S40" s="2319">
        <v>-88593.3</v>
      </c>
      <c r="T40" s="2319">
        <v>-91364.24</v>
      </c>
      <c r="Y40" s="2315" t="e">
        <f>VLOOKUP(X40,Data!$D$2:$E$144,2,FALSE)</f>
        <v>#N/A</v>
      </c>
      <c r="AG40" s="2317"/>
    </row>
    <row r="41" spans="1:33" x14ac:dyDescent="0.2">
      <c r="C41" s="2324" t="s">
        <v>2396</v>
      </c>
      <c r="D41" s="14" t="s">
        <v>2400</v>
      </c>
      <c r="E41" s="2310" t="s">
        <v>2345</v>
      </c>
      <c r="H41" s="2323" t="s">
        <v>557</v>
      </c>
      <c r="I41" s="1090">
        <v>9000</v>
      </c>
      <c r="J41" s="1090"/>
      <c r="K41" s="1090"/>
      <c r="L41" s="1090"/>
      <c r="M41" s="2322"/>
      <c r="N41" s="2322"/>
      <c r="O41" s="2322"/>
      <c r="P41" s="2318" t="s">
        <v>2336</v>
      </c>
      <c r="Q41" s="2324" t="s">
        <v>1464</v>
      </c>
      <c r="R41" s="1090"/>
      <c r="S41" s="1090"/>
      <c r="T41" s="1090"/>
      <c r="U41" s="2322"/>
      <c r="V41" s="2322"/>
      <c r="W41" s="2310" t="s">
        <v>427</v>
      </c>
      <c r="X41" s="2310" t="s">
        <v>385</v>
      </c>
      <c r="Y41" s="2310">
        <f>VLOOKUP(X41,Data!$D$2:$E$144,2,FALSE)</f>
        <v>32500000</v>
      </c>
    </row>
    <row r="42" spans="1:33" x14ac:dyDescent="0.2">
      <c r="C42" s="2324" t="s">
        <v>2397</v>
      </c>
      <c r="D42" s="14" t="s">
        <v>2401</v>
      </c>
      <c r="E42" s="2310" t="s">
        <v>2345</v>
      </c>
      <c r="H42" s="2323" t="s">
        <v>557</v>
      </c>
      <c r="I42" s="1090">
        <v>10707</v>
      </c>
      <c r="J42" s="1090"/>
      <c r="K42" s="1090"/>
      <c r="L42" s="1090"/>
      <c r="M42" s="2322"/>
      <c r="N42" s="2322"/>
      <c r="O42" s="2322"/>
      <c r="P42" s="2318" t="s">
        <v>2336</v>
      </c>
      <c r="Q42" s="2324" t="s">
        <v>1464</v>
      </c>
      <c r="R42" s="1090"/>
      <c r="S42" s="1090"/>
      <c r="T42" s="1090"/>
      <c r="U42" s="2322"/>
      <c r="V42" s="2322"/>
      <c r="W42" s="2310" t="s">
        <v>427</v>
      </c>
      <c r="X42" s="2310" t="s">
        <v>385</v>
      </c>
      <c r="Y42" s="2310">
        <f>VLOOKUP(X42,Data!$D$2:$E$144,2,FALSE)</f>
        <v>32500000</v>
      </c>
    </row>
    <row r="43" spans="1:33" x14ac:dyDescent="0.2">
      <c r="C43" s="2324" t="s">
        <v>2398</v>
      </c>
      <c r="D43" s="14" t="s">
        <v>2402</v>
      </c>
      <c r="E43" s="2310" t="s">
        <v>2345</v>
      </c>
      <c r="H43" s="2323" t="s">
        <v>557</v>
      </c>
      <c r="I43" s="1090">
        <v>985</v>
      </c>
      <c r="J43" s="1090"/>
      <c r="K43" s="1090"/>
      <c r="L43" s="1090"/>
      <c r="M43" s="2322"/>
      <c r="N43" s="2322"/>
      <c r="O43" s="2322"/>
      <c r="P43" s="2318" t="s">
        <v>2336</v>
      </c>
      <c r="Q43" s="2324" t="s">
        <v>1464</v>
      </c>
      <c r="R43" s="1090"/>
      <c r="S43" s="1090"/>
      <c r="T43" s="1090"/>
      <c r="U43" s="2322"/>
      <c r="V43" s="2322"/>
      <c r="W43" s="2310" t="s">
        <v>427</v>
      </c>
      <c r="X43" s="2310" t="s">
        <v>385</v>
      </c>
      <c r="Y43" s="2310">
        <f>VLOOKUP(X43,Data!$D$2:$E$144,2,FALSE)</f>
        <v>32500000</v>
      </c>
    </row>
    <row r="44" spans="1:33" s="2315" customFormat="1" x14ac:dyDescent="0.2">
      <c r="A44" s="2310"/>
      <c r="B44" s="2310"/>
      <c r="C44" s="2324" t="s">
        <v>2399</v>
      </c>
      <c r="D44" s="14" t="s">
        <v>2403</v>
      </c>
      <c r="E44" s="2310" t="s">
        <v>2345</v>
      </c>
      <c r="F44" s="2310"/>
      <c r="G44" s="2310"/>
      <c r="H44" s="2323" t="s">
        <v>557</v>
      </c>
      <c r="I44" s="1090">
        <v>6639</v>
      </c>
      <c r="J44" s="1090"/>
      <c r="K44" s="1090"/>
      <c r="L44" s="1090"/>
      <c r="M44" s="2322"/>
      <c r="N44" s="2322"/>
      <c r="O44" s="2322"/>
      <c r="P44" s="2318"/>
      <c r="Q44" s="2324" t="s">
        <v>1464</v>
      </c>
      <c r="R44" s="1090"/>
      <c r="S44" s="1090"/>
      <c r="T44" s="1090"/>
      <c r="U44" s="2322"/>
      <c r="V44" s="2322"/>
      <c r="W44" s="2310" t="s">
        <v>427</v>
      </c>
      <c r="X44" s="2310" t="s">
        <v>385</v>
      </c>
      <c r="Y44" s="2310">
        <f>VLOOKUP(X44,Data!$D$2:$E$144,2,FALSE)</f>
        <v>32500000</v>
      </c>
      <c r="AG44" s="2317"/>
    </row>
    <row r="45" spans="1:33" x14ac:dyDescent="0.2">
      <c r="C45" s="2324" t="s">
        <v>2404</v>
      </c>
      <c r="D45" s="13" t="s">
        <v>2395</v>
      </c>
      <c r="E45" s="2310" t="s">
        <v>2345</v>
      </c>
      <c r="H45" s="2323" t="s">
        <v>557</v>
      </c>
      <c r="I45" s="2318">
        <v>53505</v>
      </c>
      <c r="J45" s="2318"/>
      <c r="K45" s="2318"/>
      <c r="L45" s="2318"/>
      <c r="M45" s="2322"/>
      <c r="N45" s="2322"/>
      <c r="O45" s="2322"/>
      <c r="P45" s="2318"/>
      <c r="Q45" s="2324" t="s">
        <v>1464</v>
      </c>
      <c r="R45" s="1090"/>
      <c r="S45" s="1090"/>
      <c r="T45" s="1090"/>
      <c r="U45" s="2322"/>
      <c r="V45" s="2322"/>
      <c r="W45" s="2310" t="s">
        <v>427</v>
      </c>
      <c r="X45" s="2310" t="s">
        <v>375</v>
      </c>
      <c r="Y45" s="2310">
        <f>VLOOKUP(X45,Data!$D$2:$E$144,2,FALSE)</f>
        <v>32250000</v>
      </c>
    </row>
    <row r="46" spans="1:33" x14ac:dyDescent="0.2">
      <c r="A46" s="2315"/>
      <c r="B46" s="2315"/>
      <c r="C46" s="2314"/>
      <c r="D46" s="2315"/>
      <c r="E46" s="2315"/>
      <c r="F46" s="2315"/>
      <c r="G46" s="2315"/>
      <c r="H46" s="2313" t="s">
        <v>526</v>
      </c>
      <c r="I46" s="2319">
        <f>SUM(I47:I52)</f>
        <v>75640</v>
      </c>
      <c r="J46" s="2319"/>
      <c r="K46" s="2319"/>
      <c r="L46" s="2319"/>
      <c r="M46" s="2315"/>
      <c r="N46" s="2315"/>
      <c r="O46" s="2315"/>
      <c r="P46" s="2319"/>
      <c r="Q46" s="2314" t="s">
        <v>1433</v>
      </c>
      <c r="R46" s="2319">
        <v>-96532.3</v>
      </c>
      <c r="S46" s="2319">
        <v>-50049</v>
      </c>
      <c r="T46" s="2319">
        <v>-85283.5</v>
      </c>
      <c r="U46" s="2315"/>
      <c r="V46" s="2315"/>
      <c r="W46" s="2315"/>
      <c r="X46" s="2315"/>
      <c r="Y46" s="2315" t="e">
        <f>VLOOKUP(X46,Data!$D$2:$E$144,2,FALSE)</f>
        <v>#N/A</v>
      </c>
    </row>
    <row r="47" spans="1:33" x14ac:dyDescent="0.2">
      <c r="C47" s="2312" t="s">
        <v>2652</v>
      </c>
      <c r="D47" s="2310" t="s">
        <v>2368</v>
      </c>
      <c r="E47" s="2310" t="s">
        <v>2346</v>
      </c>
      <c r="H47" s="2311" t="s">
        <v>526</v>
      </c>
      <c r="I47" s="2318">
        <v>0</v>
      </c>
      <c r="J47" s="2318"/>
      <c r="K47" s="2318"/>
      <c r="L47" s="2318"/>
      <c r="P47" s="2318" t="s">
        <v>2336</v>
      </c>
      <c r="Q47" s="2312" t="s">
        <v>1433</v>
      </c>
      <c r="R47" s="1090"/>
      <c r="S47" s="1090"/>
      <c r="T47" s="1090"/>
      <c r="W47" s="2310" t="s">
        <v>276</v>
      </c>
      <c r="X47" s="2310" t="s">
        <v>309</v>
      </c>
      <c r="Y47" s="2310">
        <f>VLOOKUP(X47,Data!$D$2:$E$144,2,FALSE)</f>
        <v>80500000</v>
      </c>
    </row>
    <row r="48" spans="1:33" x14ac:dyDescent="0.2">
      <c r="A48" s="2322"/>
      <c r="B48" s="2322"/>
      <c r="C48" s="2324" t="s">
        <v>2653</v>
      </c>
      <c r="D48" s="2322" t="s">
        <v>2654</v>
      </c>
      <c r="E48" s="2322" t="s">
        <v>2372</v>
      </c>
      <c r="F48" s="2322"/>
      <c r="G48" s="2322"/>
      <c r="H48" s="2311" t="s">
        <v>526</v>
      </c>
      <c r="I48" s="658">
        <v>6000</v>
      </c>
      <c r="J48" s="658"/>
      <c r="K48" s="658"/>
      <c r="L48" s="658"/>
      <c r="P48" s="1090" t="s">
        <v>2336</v>
      </c>
      <c r="Q48" s="2312" t="s">
        <v>1433</v>
      </c>
      <c r="R48" s="1090"/>
      <c r="S48" s="1090"/>
      <c r="T48" s="1090"/>
      <c r="W48" s="2310" t="s">
        <v>276</v>
      </c>
      <c r="X48" s="2310" t="s">
        <v>309</v>
      </c>
      <c r="Y48" s="2310">
        <f>VLOOKUP(X48,Data!$D$2:$E$144,2,FALSE)</f>
        <v>80500000</v>
      </c>
    </row>
    <row r="49" spans="1:33" x14ac:dyDescent="0.2">
      <c r="A49" s="2322"/>
      <c r="B49" s="2322"/>
      <c r="C49" s="2324" t="s">
        <v>2811</v>
      </c>
      <c r="D49" s="2322" t="s">
        <v>2812</v>
      </c>
      <c r="E49" s="2322" t="s">
        <v>2372</v>
      </c>
      <c r="F49" s="2322"/>
      <c r="G49" s="2322"/>
      <c r="H49" s="2311" t="s">
        <v>526</v>
      </c>
      <c r="I49" s="890">
        <v>55601</v>
      </c>
      <c r="J49" s="890"/>
      <c r="K49" s="890"/>
      <c r="L49" s="890"/>
      <c r="P49" s="598" t="s">
        <v>2336</v>
      </c>
      <c r="Q49" s="2312" t="s">
        <v>1433</v>
      </c>
      <c r="R49" s="1090"/>
      <c r="S49" s="1090"/>
      <c r="T49" s="1090"/>
      <c r="W49" s="2310" t="s">
        <v>276</v>
      </c>
      <c r="X49" s="2310" t="s">
        <v>309</v>
      </c>
      <c r="Y49" s="2310">
        <f>VLOOKUP(X49,Data!$D$2:$E$144,2,FALSE)</f>
        <v>80500000</v>
      </c>
    </row>
    <row r="50" spans="1:33" s="2315" customFormat="1" x14ac:dyDescent="0.2">
      <c r="A50" s="2322"/>
      <c r="B50" s="2322"/>
      <c r="C50" s="2324" t="s">
        <v>2813</v>
      </c>
      <c r="D50" s="2322" t="s">
        <v>2816</v>
      </c>
      <c r="E50" s="2322" t="s">
        <v>2372</v>
      </c>
      <c r="F50" s="2322"/>
      <c r="G50" s="2322"/>
      <c r="H50" s="2311" t="s">
        <v>526</v>
      </c>
      <c r="I50" s="890">
        <v>1499</v>
      </c>
      <c r="J50" s="890"/>
      <c r="K50" s="890"/>
      <c r="L50" s="890"/>
      <c r="M50" s="2310"/>
      <c r="N50" s="2310"/>
      <c r="O50" s="2310"/>
      <c r="P50" s="598" t="s">
        <v>2336</v>
      </c>
      <c r="Q50" s="2312" t="s">
        <v>1433</v>
      </c>
      <c r="R50" s="1090"/>
      <c r="S50" s="1090"/>
      <c r="T50" s="1090"/>
      <c r="U50" s="2310"/>
      <c r="V50" s="2310"/>
      <c r="W50" s="2310" t="s">
        <v>276</v>
      </c>
      <c r="X50" s="2310" t="s">
        <v>309</v>
      </c>
      <c r="Y50" s="2310">
        <f>VLOOKUP(X50,Data!$D$2:$E$144,2,FALSE)</f>
        <v>80500000</v>
      </c>
      <c r="AG50" s="2317"/>
    </row>
    <row r="51" spans="1:33" x14ac:dyDescent="0.2">
      <c r="A51" s="2322"/>
      <c r="B51" s="2322"/>
      <c r="C51" s="2324" t="s">
        <v>2814</v>
      </c>
      <c r="D51" s="2322" t="s">
        <v>2817</v>
      </c>
      <c r="E51" s="2322" t="s">
        <v>2372</v>
      </c>
      <c r="F51" s="2322"/>
      <c r="G51" s="2322"/>
      <c r="H51" s="2311" t="s">
        <v>526</v>
      </c>
      <c r="I51" s="890">
        <v>3000</v>
      </c>
      <c r="J51" s="890"/>
      <c r="K51" s="890"/>
      <c r="L51" s="890"/>
      <c r="P51" s="598" t="s">
        <v>2336</v>
      </c>
      <c r="Q51" s="2312" t="s">
        <v>1433</v>
      </c>
      <c r="R51" s="1090"/>
      <c r="S51" s="1090"/>
      <c r="T51" s="1090"/>
      <c r="W51" s="2310" t="s">
        <v>276</v>
      </c>
      <c r="X51" s="2310" t="s">
        <v>309</v>
      </c>
      <c r="Y51" s="2310">
        <f>VLOOKUP(X51,Data!$D$2:$E$144,2,FALSE)</f>
        <v>80500000</v>
      </c>
    </row>
    <row r="52" spans="1:33" x14ac:dyDescent="0.2">
      <c r="A52" s="2322"/>
      <c r="B52" s="2322"/>
      <c r="C52" s="2324" t="s">
        <v>2815</v>
      </c>
      <c r="D52" s="2322" t="s">
        <v>2818</v>
      </c>
      <c r="E52" s="2322" t="s">
        <v>2372</v>
      </c>
      <c r="F52" s="2322"/>
      <c r="G52" s="2322"/>
      <c r="H52" s="2311" t="s">
        <v>526</v>
      </c>
      <c r="I52" s="890">
        <v>9540</v>
      </c>
      <c r="J52" s="890"/>
      <c r="K52" s="890"/>
      <c r="L52" s="890"/>
      <c r="P52" s="598" t="s">
        <v>2336</v>
      </c>
      <c r="Q52" s="2312" t="s">
        <v>1433</v>
      </c>
      <c r="R52" s="1090"/>
      <c r="S52" s="1090"/>
      <c r="T52" s="1090"/>
      <c r="W52" s="2310" t="s">
        <v>276</v>
      </c>
      <c r="X52" s="2310" t="s">
        <v>309</v>
      </c>
      <c r="Y52" s="2310">
        <f>VLOOKUP(X52,Data!$D$2:$E$144,2,FALSE)</f>
        <v>80500000</v>
      </c>
    </row>
    <row r="53" spans="1:33" x14ac:dyDescent="0.2">
      <c r="A53" s="2315"/>
      <c r="B53" s="2315"/>
      <c r="C53" s="2314"/>
      <c r="D53" s="68"/>
      <c r="E53" s="2315"/>
      <c r="F53" s="2315"/>
      <c r="G53" s="2315"/>
      <c r="H53" s="2313" t="s">
        <v>630</v>
      </c>
      <c r="I53" s="2319">
        <f>SUM(I54:I57)</f>
        <v>98200</v>
      </c>
      <c r="J53" s="2319"/>
      <c r="K53" s="2319"/>
      <c r="L53" s="2319"/>
      <c r="M53" s="2315"/>
      <c r="N53" s="2315"/>
      <c r="O53" s="2315"/>
      <c r="P53" s="2319"/>
      <c r="Q53" s="2314" t="s">
        <v>1537</v>
      </c>
      <c r="R53" s="2319">
        <v>-65374.53</v>
      </c>
      <c r="S53" s="2319">
        <v>-91259.72</v>
      </c>
      <c r="T53" s="2319">
        <v>-84504.51</v>
      </c>
      <c r="U53" s="2315"/>
      <c r="V53" s="2315"/>
      <c r="W53" s="2315"/>
      <c r="X53" s="2315"/>
      <c r="Y53" s="2315" t="e">
        <f>VLOOKUP(X53,Data!$D$2:$E$144,2,FALSE)</f>
        <v>#N/A</v>
      </c>
    </row>
    <row r="54" spans="1:33" x14ac:dyDescent="0.2">
      <c r="C54" s="2324" t="s">
        <v>2427</v>
      </c>
      <c r="D54" s="14" t="s">
        <v>2431</v>
      </c>
      <c r="E54" s="2310" t="s">
        <v>2345</v>
      </c>
      <c r="H54" s="2323" t="s">
        <v>630</v>
      </c>
      <c r="I54" s="1090">
        <v>8200</v>
      </c>
      <c r="J54" s="1090"/>
      <c r="K54" s="1090"/>
      <c r="L54" s="1090"/>
      <c r="M54" s="2322"/>
      <c r="N54" s="2322"/>
      <c r="O54" s="2322"/>
      <c r="P54" s="1090" t="s">
        <v>2336</v>
      </c>
      <c r="Q54" s="2324" t="s">
        <v>1537</v>
      </c>
      <c r="R54" s="1090"/>
      <c r="S54" s="1090"/>
      <c r="T54" s="1090"/>
      <c r="U54" s="2322"/>
      <c r="V54" s="2322"/>
      <c r="W54" s="2310" t="s">
        <v>427</v>
      </c>
      <c r="X54" s="2310" t="s">
        <v>383</v>
      </c>
      <c r="Y54" s="2310">
        <f>VLOOKUP(X54,Data!$D$2:$E$144,2,FALSE)</f>
        <v>48700000</v>
      </c>
    </row>
    <row r="55" spans="1:33" x14ac:dyDescent="0.2">
      <c r="C55" s="2324" t="s">
        <v>2428</v>
      </c>
      <c r="D55" s="132" t="s">
        <v>2434</v>
      </c>
      <c r="E55" s="2310" t="s">
        <v>2345</v>
      </c>
      <c r="H55" s="2323" t="s">
        <v>630</v>
      </c>
      <c r="I55" s="1090">
        <v>6000</v>
      </c>
      <c r="J55" s="1090"/>
      <c r="K55" s="1090"/>
      <c r="L55" s="1090"/>
      <c r="M55" s="2322"/>
      <c r="N55" s="2322"/>
      <c r="O55" s="2322"/>
      <c r="P55" s="1090" t="s">
        <v>2336</v>
      </c>
      <c r="Q55" s="2324" t="s">
        <v>1537</v>
      </c>
      <c r="R55" s="1090"/>
      <c r="S55" s="1090"/>
      <c r="T55" s="1090"/>
      <c r="U55" s="2322"/>
      <c r="V55" s="2322"/>
      <c r="W55" s="2310" t="s">
        <v>2435</v>
      </c>
      <c r="X55" s="2310" t="s">
        <v>383</v>
      </c>
      <c r="Y55" s="2310">
        <f>VLOOKUP(X55,Data!$D$2:$E$144,2,FALSE)</f>
        <v>48700000</v>
      </c>
    </row>
    <row r="56" spans="1:33" x14ac:dyDescent="0.2">
      <c r="C56" s="2324" t="s">
        <v>2429</v>
      </c>
      <c r="D56" s="14" t="s">
        <v>2432</v>
      </c>
      <c r="E56" s="2310" t="s">
        <v>2345</v>
      </c>
      <c r="H56" s="2323" t="s">
        <v>630</v>
      </c>
      <c r="I56" s="1090">
        <v>64000</v>
      </c>
      <c r="J56" s="1090"/>
      <c r="K56" s="1090"/>
      <c r="L56" s="1090"/>
      <c r="M56" s="2322"/>
      <c r="N56" s="2322"/>
      <c r="O56" s="2322"/>
      <c r="P56" s="1090" t="s">
        <v>2336</v>
      </c>
      <c r="Q56" s="2324" t="s">
        <v>1537</v>
      </c>
      <c r="R56" s="1090"/>
      <c r="S56" s="1090"/>
      <c r="T56" s="1090"/>
      <c r="U56" s="2322"/>
      <c r="V56" s="2322"/>
      <c r="W56" s="2310" t="s">
        <v>427</v>
      </c>
      <c r="X56" s="2310" t="s">
        <v>381</v>
      </c>
      <c r="Y56" s="2310">
        <f>VLOOKUP(X56,Data!$D$2:$E$144,2,FALSE)</f>
        <v>48900000</v>
      </c>
    </row>
    <row r="57" spans="1:33" x14ac:dyDescent="0.2">
      <c r="C57" s="2324" t="s">
        <v>2430</v>
      </c>
      <c r="D57" s="14" t="s">
        <v>2433</v>
      </c>
      <c r="E57" s="2310" t="s">
        <v>2345</v>
      </c>
      <c r="H57" s="2323" t="s">
        <v>630</v>
      </c>
      <c r="I57" s="1090">
        <v>20000</v>
      </c>
      <c r="J57" s="1090"/>
      <c r="K57" s="1090"/>
      <c r="L57" s="1090"/>
      <c r="M57" s="2322"/>
      <c r="N57" s="2322"/>
      <c r="O57" s="2322"/>
      <c r="P57" s="1090" t="s">
        <v>2336</v>
      </c>
      <c r="Q57" s="2324" t="s">
        <v>1537</v>
      </c>
      <c r="R57" s="1090"/>
      <c r="S57" s="1090"/>
      <c r="T57" s="1090"/>
      <c r="U57" s="2322"/>
      <c r="V57" s="2322"/>
      <c r="W57" s="2310" t="s">
        <v>2435</v>
      </c>
      <c r="X57" s="2310" t="s">
        <v>381</v>
      </c>
      <c r="Y57" s="2310">
        <f>VLOOKUP(X57,Data!$D$2:$E$144,2,FALSE)</f>
        <v>48900000</v>
      </c>
    </row>
    <row r="58" spans="1:33" x14ac:dyDescent="0.2">
      <c r="C58" s="2312" t="s">
        <v>1536</v>
      </c>
      <c r="D58" s="2310" t="s">
        <v>2352</v>
      </c>
      <c r="E58" s="2310" t="s">
        <v>2346</v>
      </c>
      <c r="H58" s="2311" t="s">
        <v>629</v>
      </c>
      <c r="I58" s="2318"/>
      <c r="J58" s="2318"/>
      <c r="K58" s="2318"/>
      <c r="L58" s="2318"/>
      <c r="P58" s="2318" t="s">
        <v>2336</v>
      </c>
      <c r="Q58" s="2312" t="s">
        <v>1536</v>
      </c>
      <c r="R58" s="2318">
        <v>-70298.97</v>
      </c>
      <c r="S58" s="2318">
        <v>-62243.71</v>
      </c>
      <c r="T58" s="2318">
        <v>-83311.429999999993</v>
      </c>
      <c r="W58" s="2310" t="s">
        <v>276</v>
      </c>
      <c r="X58" s="2310" t="s">
        <v>318</v>
      </c>
      <c r="Y58" s="2310">
        <f>VLOOKUP(X58,Data!$D$2:$E$144,2,FALSE)</f>
        <v>79600000</v>
      </c>
    </row>
    <row r="59" spans="1:33" x14ac:dyDescent="0.2">
      <c r="C59" s="2312" t="s">
        <v>2205</v>
      </c>
      <c r="H59" s="2311" t="s">
        <v>1297</v>
      </c>
      <c r="I59" s="2318"/>
      <c r="J59" s="2318"/>
      <c r="K59" s="2318"/>
      <c r="L59" s="2318"/>
      <c r="P59" s="2318"/>
      <c r="Q59" s="2312" t="s">
        <v>2205</v>
      </c>
      <c r="R59" s="2318">
        <v>0</v>
      </c>
      <c r="S59" s="2318">
        <v>0</v>
      </c>
      <c r="T59" s="2318">
        <v>-82785</v>
      </c>
      <c r="Y59" s="2310" t="e">
        <f>VLOOKUP(X59,Data!$D$2:$E$144,2,FALSE)</f>
        <v>#N/A</v>
      </c>
    </row>
    <row r="60" spans="1:33" x14ac:dyDescent="0.2">
      <c r="A60" s="2315"/>
      <c r="B60" s="2315"/>
      <c r="C60" s="2314"/>
      <c r="D60" s="2315"/>
      <c r="E60" s="2315"/>
      <c r="F60" s="2315"/>
      <c r="G60" s="2315"/>
      <c r="H60" s="2313" t="s">
        <v>566</v>
      </c>
      <c r="I60" s="2319">
        <f>SUM(I61:I62)</f>
        <v>82589.429999999993</v>
      </c>
      <c r="J60" s="2319"/>
      <c r="K60" s="2319"/>
      <c r="L60" s="2319"/>
      <c r="M60" s="2315"/>
      <c r="N60" s="2315"/>
      <c r="O60" s="2315"/>
      <c r="P60" s="2319"/>
      <c r="Q60" s="2314" t="s">
        <v>1473</v>
      </c>
      <c r="R60" s="2319">
        <v>-56857.22</v>
      </c>
      <c r="S60" s="2319">
        <v>-85344.99</v>
      </c>
      <c r="T60" s="2319">
        <v>-82589.429999999993</v>
      </c>
      <c r="U60" s="2315"/>
      <c r="V60" s="2315"/>
      <c r="W60" s="2315"/>
      <c r="X60" s="2315"/>
      <c r="Y60" s="2315" t="e">
        <f>VLOOKUP(X60,Data!$D$2:$E$144,2,FALSE)</f>
        <v>#N/A</v>
      </c>
    </row>
    <row r="61" spans="1:33" s="2315" customFormat="1" ht="25.5" x14ac:dyDescent="0.2">
      <c r="A61" s="2322"/>
      <c r="B61" s="2322"/>
      <c r="C61" s="2324" t="s">
        <v>3031</v>
      </c>
      <c r="D61" s="2322" t="s">
        <v>2602</v>
      </c>
      <c r="E61" s="2322" t="s">
        <v>2443</v>
      </c>
      <c r="F61" s="2322"/>
      <c r="G61" s="2322"/>
      <c r="H61" s="2311" t="s">
        <v>566</v>
      </c>
      <c r="I61" s="1090">
        <v>82489.429999999993</v>
      </c>
      <c r="J61" s="1090"/>
      <c r="K61" s="1090"/>
      <c r="L61" s="1090"/>
      <c r="M61" s="2310"/>
      <c r="N61" s="2310"/>
      <c r="O61" s="2310"/>
      <c r="P61" s="1090" t="s">
        <v>2336</v>
      </c>
      <c r="Q61" s="2312" t="s">
        <v>1473</v>
      </c>
      <c r="R61" s="1090"/>
      <c r="S61" s="1090"/>
      <c r="T61" s="1090"/>
      <c r="U61" s="2310"/>
      <c r="V61" s="2310"/>
      <c r="W61" s="2310" t="s">
        <v>287</v>
      </c>
      <c r="X61" s="2310" t="s">
        <v>409</v>
      </c>
      <c r="Y61" s="2310">
        <f>VLOOKUP(X61,Data!$D$2:$E$144,2,FALSE)</f>
        <v>60170000</v>
      </c>
      <c r="AG61" s="2317"/>
    </row>
    <row r="62" spans="1:33" s="2322" customFormat="1" ht="25.5" x14ac:dyDescent="0.2">
      <c r="C62" s="2324" t="s">
        <v>3032</v>
      </c>
      <c r="D62" s="2322" t="s">
        <v>3030</v>
      </c>
      <c r="E62" s="2322" t="s">
        <v>2832</v>
      </c>
      <c r="H62" s="2311" t="s">
        <v>566</v>
      </c>
      <c r="I62" s="1090">
        <v>100</v>
      </c>
      <c r="J62" s="1090"/>
      <c r="K62" s="1090"/>
      <c r="L62" s="1090"/>
      <c r="M62" s="2310"/>
      <c r="N62" s="2310"/>
      <c r="O62" s="2310"/>
      <c r="P62" s="1090" t="s">
        <v>2336</v>
      </c>
      <c r="Q62" s="2312" t="s">
        <v>1473</v>
      </c>
      <c r="R62" s="1090"/>
      <c r="S62" s="1090"/>
      <c r="T62" s="1090"/>
      <c r="U62" s="2310"/>
      <c r="V62" s="2310"/>
      <c r="W62" s="2310" t="s">
        <v>287</v>
      </c>
      <c r="X62" s="2310" t="s">
        <v>409</v>
      </c>
      <c r="Y62" s="2310">
        <f>VLOOKUP(X62,Data!$D$2:$E$144,2,FALSE)</f>
        <v>60170000</v>
      </c>
      <c r="AG62" s="2325"/>
    </row>
    <row r="63" spans="1:33" s="2322" customFormat="1" ht="25.5" x14ac:dyDescent="0.2">
      <c r="C63" s="2324" t="s">
        <v>1431</v>
      </c>
      <c r="D63" s="14" t="s">
        <v>2560</v>
      </c>
      <c r="E63" s="2322" t="s">
        <v>2524</v>
      </c>
      <c r="H63" s="2311" t="s">
        <v>524</v>
      </c>
      <c r="I63" s="1090">
        <v>82393.399999999994</v>
      </c>
      <c r="J63" s="1090"/>
      <c r="K63" s="1090"/>
      <c r="L63" s="1090"/>
      <c r="M63" s="2310"/>
      <c r="N63" s="2310"/>
      <c r="O63" s="2310"/>
      <c r="P63" s="1090" t="s">
        <v>2336</v>
      </c>
      <c r="Q63" s="2312" t="s">
        <v>1431</v>
      </c>
      <c r="R63" s="2318">
        <v>-89020.4</v>
      </c>
      <c r="S63" s="2318">
        <v>-88274.4</v>
      </c>
      <c r="T63" s="2318">
        <v>-82393.399999999994</v>
      </c>
      <c r="U63" s="2310"/>
      <c r="V63" s="2310"/>
      <c r="W63" s="2310" t="s">
        <v>2503</v>
      </c>
      <c r="X63" s="2310" t="s">
        <v>395</v>
      </c>
      <c r="Y63" s="2310">
        <f>VLOOKUP(X63,Data!$D$2:$E$144,2,FALSE)</f>
        <v>35110000</v>
      </c>
      <c r="AG63" s="2325"/>
    </row>
    <row r="64" spans="1:33" s="2322" customFormat="1" x14ac:dyDescent="0.2">
      <c r="A64" s="2315"/>
      <c r="B64" s="2315"/>
      <c r="C64" s="2314"/>
      <c r="D64" s="68"/>
      <c r="E64" s="2315"/>
      <c r="F64" s="2315"/>
      <c r="G64" s="2315"/>
      <c r="H64" s="2313" t="s">
        <v>952</v>
      </c>
      <c r="I64" s="2319">
        <f>SUM(I65:I66)</f>
        <v>136405</v>
      </c>
      <c r="J64" s="2319"/>
      <c r="K64" s="2319"/>
      <c r="L64" s="2319"/>
      <c r="M64" s="2315"/>
      <c r="N64" s="2315"/>
      <c r="O64" s="2315"/>
      <c r="P64" s="2319"/>
      <c r="Q64" s="2314" t="s">
        <v>1859</v>
      </c>
      <c r="R64" s="2319">
        <v>-27763.86</v>
      </c>
      <c r="S64" s="2319">
        <v>-19534.43</v>
      </c>
      <c r="T64" s="2319">
        <v>-76449.39</v>
      </c>
      <c r="U64" s="2315"/>
      <c r="V64" s="2315"/>
      <c r="W64" s="2315"/>
      <c r="X64" s="2315"/>
      <c r="Y64" s="2315"/>
      <c r="AG64" s="2325"/>
    </row>
    <row r="65" spans="1:33" x14ac:dyDescent="0.2">
      <c r="A65" s="2322"/>
      <c r="B65" s="2322"/>
      <c r="C65" s="2324" t="s">
        <v>2465</v>
      </c>
      <c r="D65" s="14" t="s">
        <v>2467</v>
      </c>
      <c r="E65" s="2322" t="s">
        <v>2345</v>
      </c>
      <c r="F65" s="2322"/>
      <c r="G65" s="2322"/>
      <c r="H65" s="2323" t="s">
        <v>952</v>
      </c>
      <c r="I65" s="1090">
        <v>111105</v>
      </c>
      <c r="J65" s="1090"/>
      <c r="K65" s="1090"/>
      <c r="L65" s="1090"/>
      <c r="M65" s="2322"/>
      <c r="N65" s="2322"/>
      <c r="O65" s="2322"/>
      <c r="P65" s="1090" t="s">
        <v>2337</v>
      </c>
      <c r="Q65" s="2324" t="s">
        <v>1859</v>
      </c>
      <c r="R65" s="1090"/>
      <c r="S65" s="1090"/>
      <c r="T65" s="1090"/>
      <c r="U65" s="2322"/>
      <c r="V65" s="2322"/>
      <c r="W65" s="2310" t="s">
        <v>427</v>
      </c>
      <c r="X65" s="2310" t="s">
        <v>370</v>
      </c>
      <c r="Y65" s="2310">
        <f>VLOOKUP(X65,Data!$D$2:$E$144,2,FALSE)</f>
        <v>30200000</v>
      </c>
    </row>
    <row r="66" spans="1:33" ht="25.5" x14ac:dyDescent="0.2">
      <c r="A66" s="2322"/>
      <c r="B66" s="2322"/>
      <c r="C66" s="2324" t="s">
        <v>2466</v>
      </c>
      <c r="D66" s="2322" t="s">
        <v>2468</v>
      </c>
      <c r="E66" s="2322" t="s">
        <v>2345</v>
      </c>
      <c r="F66" s="2322"/>
      <c r="G66" s="2322"/>
      <c r="H66" s="2323" t="s">
        <v>952</v>
      </c>
      <c r="I66" s="1090">
        <v>25300</v>
      </c>
      <c r="J66" s="1090"/>
      <c r="K66" s="1090"/>
      <c r="L66" s="1090"/>
      <c r="M66" s="2322"/>
      <c r="N66" s="2322"/>
      <c r="O66" s="2322"/>
      <c r="P66" s="1090" t="s">
        <v>2336</v>
      </c>
      <c r="Q66" s="2324" t="s">
        <v>1859</v>
      </c>
      <c r="R66" s="1090"/>
      <c r="S66" s="1090"/>
      <c r="T66" s="1090"/>
      <c r="U66" s="2322"/>
      <c r="V66" s="2322"/>
      <c r="W66" s="2310" t="s">
        <v>427</v>
      </c>
      <c r="X66" s="2310" t="s">
        <v>371</v>
      </c>
      <c r="Y66" s="2310">
        <f>VLOOKUP(X66,Data!$D$2:$E$144,2,FALSE)</f>
        <v>72610000</v>
      </c>
    </row>
    <row r="67" spans="1:33" s="2315" customFormat="1" x14ac:dyDescent="0.2">
      <c r="C67" s="2314"/>
      <c r="D67" s="68"/>
      <c r="H67" s="2313" t="s">
        <v>556</v>
      </c>
      <c r="I67" s="2319">
        <f>SUM(I68:I70)</f>
        <v>1140.5</v>
      </c>
      <c r="J67" s="2319"/>
      <c r="K67" s="2319"/>
      <c r="L67" s="2319"/>
      <c r="P67" s="2319"/>
      <c r="Q67" s="2314" t="s">
        <v>1463</v>
      </c>
      <c r="R67" s="2319">
        <v>-51743.16</v>
      </c>
      <c r="S67" s="2319">
        <v>-43936.65</v>
      </c>
      <c r="T67" s="2319">
        <v>-69351.78</v>
      </c>
      <c r="Y67" s="2315" t="e">
        <f>VLOOKUP(X67,Data!$D$2:$E$144,2,FALSE)</f>
        <v>#N/A</v>
      </c>
      <c r="AG67" s="2317"/>
    </row>
    <row r="68" spans="1:33" ht="25.5" x14ac:dyDescent="0.2">
      <c r="A68" s="2322"/>
      <c r="B68" s="2322"/>
      <c r="C68" s="2324" t="s">
        <v>2660</v>
      </c>
      <c r="D68" s="14" t="s">
        <v>2345</v>
      </c>
      <c r="E68" s="2322" t="s">
        <v>2524</v>
      </c>
      <c r="F68" s="2322"/>
      <c r="G68" s="2322"/>
      <c r="H68" s="2311" t="s">
        <v>556</v>
      </c>
      <c r="I68" s="1090">
        <v>75.16</v>
      </c>
      <c r="J68" s="1090"/>
      <c r="K68" s="1090"/>
      <c r="L68" s="1090"/>
      <c r="P68" s="1090" t="s">
        <v>2337</v>
      </c>
      <c r="Q68" s="2312" t="s">
        <v>1463</v>
      </c>
      <c r="R68" s="1090"/>
      <c r="S68" s="1090"/>
      <c r="T68" s="1090"/>
      <c r="W68" s="2310" t="s">
        <v>427</v>
      </c>
      <c r="X68" s="2310" t="s">
        <v>371</v>
      </c>
      <c r="Y68" s="2310">
        <f>VLOOKUP(X68,Data!$D$2:$E$144,2,FALSE)</f>
        <v>72610000</v>
      </c>
    </row>
    <row r="69" spans="1:33" s="2322" customFormat="1" x14ac:dyDescent="0.2">
      <c r="C69" s="2324" t="s">
        <v>2661</v>
      </c>
      <c r="D69" s="14" t="s">
        <v>2659</v>
      </c>
      <c r="E69" s="2322" t="s">
        <v>2372</v>
      </c>
      <c r="H69" s="2311" t="s">
        <v>556</v>
      </c>
      <c r="I69" s="1090">
        <v>1065.3399999999999</v>
      </c>
      <c r="J69" s="1090"/>
      <c r="K69" s="1090"/>
      <c r="L69" s="1090"/>
      <c r="M69" s="2310"/>
      <c r="N69" s="2310"/>
      <c r="O69" s="2310"/>
      <c r="P69" s="1090" t="s">
        <v>2336</v>
      </c>
      <c r="Q69" s="2312" t="s">
        <v>1463</v>
      </c>
      <c r="R69" s="1090"/>
      <c r="S69" s="1090"/>
      <c r="T69" s="1090"/>
      <c r="U69" s="2310"/>
      <c r="V69" s="2310"/>
      <c r="W69" s="2310" t="s">
        <v>427</v>
      </c>
      <c r="X69" s="2310" t="s">
        <v>375</v>
      </c>
      <c r="Y69" s="2310">
        <f>VLOOKUP(X69,Data!$D$2:$E$144,2,FALSE)</f>
        <v>32250000</v>
      </c>
      <c r="AG69" s="2325"/>
    </row>
    <row r="70" spans="1:33" x14ac:dyDescent="0.2">
      <c r="A70" s="2322"/>
      <c r="B70" s="2322"/>
      <c r="C70" s="2324" t="s">
        <v>3019</v>
      </c>
      <c r="D70" s="14" t="s">
        <v>3018</v>
      </c>
      <c r="E70" s="2322" t="s">
        <v>2832</v>
      </c>
      <c r="F70" s="2322"/>
      <c r="G70" s="2322"/>
      <c r="H70" s="2311" t="s">
        <v>556</v>
      </c>
      <c r="I70" s="1090">
        <v>0</v>
      </c>
      <c r="J70" s="1090"/>
      <c r="K70" s="1090"/>
      <c r="L70" s="1090"/>
      <c r="P70" s="1090" t="s">
        <v>2337</v>
      </c>
      <c r="Q70" s="2312" t="s">
        <v>1463</v>
      </c>
      <c r="R70" s="1090"/>
      <c r="S70" s="1090"/>
      <c r="T70" s="1090"/>
      <c r="W70" s="2310" t="s">
        <v>427</v>
      </c>
      <c r="X70" s="2310" t="s">
        <v>371</v>
      </c>
      <c r="Y70" s="2310">
        <f>VLOOKUP(X70,Data!$D$2:$E$144,2,FALSE)</f>
        <v>72610000</v>
      </c>
    </row>
    <row r="71" spans="1:33" x14ac:dyDescent="0.2">
      <c r="A71" s="2315"/>
      <c r="B71" s="2315"/>
      <c r="C71" s="2314"/>
      <c r="D71" s="68"/>
      <c r="E71" s="2315"/>
      <c r="F71" s="2315"/>
      <c r="G71" s="2315"/>
      <c r="H71" s="2313" t="s">
        <v>1351</v>
      </c>
      <c r="I71" s="2319">
        <f>SUM(I72:I73)</f>
        <v>41351</v>
      </c>
      <c r="J71" s="2319"/>
      <c r="K71" s="2319"/>
      <c r="L71" s="2319"/>
      <c r="M71" s="2315"/>
      <c r="N71" s="2315"/>
      <c r="O71" s="2315"/>
      <c r="P71" s="2319"/>
      <c r="Q71" s="2314" t="s">
        <v>2259</v>
      </c>
      <c r="R71" s="2319">
        <v>-6039.12</v>
      </c>
      <c r="S71" s="2319">
        <v>-2798.06</v>
      </c>
      <c r="T71" s="2319">
        <v>-65760.97</v>
      </c>
      <c r="U71" s="2315"/>
      <c r="V71" s="2315"/>
      <c r="W71" s="2315"/>
      <c r="X71" s="2315"/>
      <c r="Y71" s="2315" t="e">
        <f>VLOOKUP(X71,Data!$D$2:$E$144,2,FALSE)</f>
        <v>#N/A</v>
      </c>
    </row>
    <row r="72" spans="1:33" s="2315" customFormat="1" x14ac:dyDescent="0.2">
      <c r="A72" s="2310"/>
      <c r="B72" s="2310"/>
      <c r="C72" s="2312" t="s">
        <v>3219</v>
      </c>
      <c r="D72" s="13" t="s">
        <v>2359</v>
      </c>
      <c r="E72" s="2310" t="s">
        <v>2346</v>
      </c>
      <c r="F72" s="2310"/>
      <c r="G72" s="2310"/>
      <c r="H72" s="2311" t="s">
        <v>1351</v>
      </c>
      <c r="I72" s="2318">
        <v>40551</v>
      </c>
      <c r="J72" s="2318"/>
      <c r="K72" s="2318"/>
      <c r="L72" s="2318"/>
      <c r="M72" s="2310"/>
      <c r="N72" s="2310"/>
      <c r="O72" s="2310"/>
      <c r="P72" s="2318" t="s">
        <v>2336</v>
      </c>
      <c r="Q72" s="2312" t="s">
        <v>2259</v>
      </c>
      <c r="R72" s="1090"/>
      <c r="S72" s="1090"/>
      <c r="T72" s="1090"/>
      <c r="U72" s="2310"/>
      <c r="V72" s="2310"/>
      <c r="W72" s="2310" t="s">
        <v>276</v>
      </c>
      <c r="X72" s="2310" t="s">
        <v>311</v>
      </c>
      <c r="Y72" s="2310">
        <f>VLOOKUP(X72,Data!$D$2:$E$144,2,FALSE)</f>
        <v>66000000</v>
      </c>
      <c r="AG72" s="2317"/>
    </row>
    <row r="73" spans="1:33" ht="14.25" x14ac:dyDescent="0.25">
      <c r="A73" s="2322"/>
      <c r="B73" s="2322"/>
      <c r="C73" s="2324" t="s">
        <v>3220</v>
      </c>
      <c r="D73" s="14" t="s">
        <v>3218</v>
      </c>
      <c r="E73" s="2322" t="s">
        <v>2835</v>
      </c>
      <c r="F73" s="2322"/>
      <c r="G73" s="2322"/>
      <c r="H73" s="2311" t="s">
        <v>1351</v>
      </c>
      <c r="I73" s="1090">
        <v>800</v>
      </c>
      <c r="J73" s="1090"/>
      <c r="K73" s="1090"/>
      <c r="L73" s="1090"/>
      <c r="P73" s="1090" t="s">
        <v>2336</v>
      </c>
      <c r="Q73" s="2312" t="s">
        <v>2259</v>
      </c>
      <c r="R73" s="1090"/>
      <c r="S73" s="1090"/>
      <c r="T73" s="1090"/>
      <c r="W73" s="2310" t="s">
        <v>2503</v>
      </c>
      <c r="X73" s="2310" t="s">
        <v>395</v>
      </c>
      <c r="Y73" s="2310">
        <f>VLOOKUP(X73,Data!$D$2:$E$144,2,FALSE)</f>
        <v>35110000</v>
      </c>
    </row>
    <row r="74" spans="1:33" x14ac:dyDescent="0.2">
      <c r="C74" s="2312" t="s">
        <v>1921</v>
      </c>
      <c r="H74" s="2311" t="s">
        <v>1014</v>
      </c>
      <c r="I74" s="2318"/>
      <c r="J74" s="2318"/>
      <c r="K74" s="2318"/>
      <c r="L74" s="2318"/>
      <c r="P74" s="2318"/>
      <c r="Q74" s="2312" t="s">
        <v>1921</v>
      </c>
      <c r="R74" s="2318">
        <v>-92724.34</v>
      </c>
      <c r="S74" s="2318">
        <v>-7595.62</v>
      </c>
      <c r="T74" s="2318">
        <v>-63187.5</v>
      </c>
      <c r="Y74" s="2310" t="e">
        <f>VLOOKUP(X74,Data!$D$2:$E$144,2,FALSE)</f>
        <v>#N/A</v>
      </c>
    </row>
    <row r="75" spans="1:33" x14ac:dyDescent="0.2">
      <c r="C75" s="2312" t="s">
        <v>1621</v>
      </c>
      <c r="D75" s="2310" t="s">
        <v>2371</v>
      </c>
      <c r="E75" s="2310" t="s">
        <v>2351</v>
      </c>
      <c r="H75" s="2311" t="s">
        <v>714</v>
      </c>
      <c r="I75" s="2318"/>
      <c r="J75" s="2318"/>
      <c r="K75" s="2318"/>
      <c r="L75" s="2318"/>
      <c r="P75" s="2318" t="s">
        <v>2336</v>
      </c>
      <c r="Q75" s="2312" t="s">
        <v>1621</v>
      </c>
      <c r="R75" s="2318">
        <v>0</v>
      </c>
      <c r="S75" s="2318">
        <v>-63881.79</v>
      </c>
      <c r="T75" s="2318">
        <v>-59958.49</v>
      </c>
      <c r="W75" s="2310" t="s">
        <v>276</v>
      </c>
      <c r="X75" s="2310" t="s">
        <v>318</v>
      </c>
      <c r="Y75" s="2310">
        <f>VLOOKUP(X75,Data!$D$2:$E$144,2,FALSE)</f>
        <v>79600000</v>
      </c>
    </row>
    <row r="76" spans="1:33" x14ac:dyDescent="0.2">
      <c r="C76" s="2312" t="s">
        <v>1835</v>
      </c>
      <c r="H76" s="2311" t="s">
        <v>928</v>
      </c>
      <c r="I76" s="2318"/>
      <c r="J76" s="2318"/>
      <c r="K76" s="2318"/>
      <c r="L76" s="2318"/>
      <c r="P76" s="2318"/>
      <c r="Q76" s="2312" t="s">
        <v>1835</v>
      </c>
      <c r="R76" s="2318">
        <v>0</v>
      </c>
      <c r="S76" s="2318">
        <v>-16478.43</v>
      </c>
      <c r="T76" s="2318">
        <v>-58853.1</v>
      </c>
      <c r="Y76" s="2310" t="e">
        <f>VLOOKUP(X76,Data!$D$2:$E$144,2,FALSE)</f>
        <v>#N/A</v>
      </c>
    </row>
    <row r="77" spans="1:33" ht="25.5" x14ac:dyDescent="0.2">
      <c r="C77" s="2312" t="s">
        <v>1708</v>
      </c>
      <c r="D77" s="2310" t="s">
        <v>2350</v>
      </c>
      <c r="E77" s="2310" t="s">
        <v>2346</v>
      </c>
      <c r="H77" s="2311" t="s">
        <v>801</v>
      </c>
      <c r="I77" s="2318">
        <v>5000</v>
      </c>
      <c r="J77" s="2318"/>
      <c r="K77" s="2318"/>
      <c r="L77" s="2318"/>
      <c r="P77" s="2318" t="s">
        <v>2336</v>
      </c>
      <c r="Q77" s="2312" t="s">
        <v>1708</v>
      </c>
      <c r="R77" s="2318">
        <v>-64551.1</v>
      </c>
      <c r="S77" s="2318">
        <v>-63960.61</v>
      </c>
      <c r="T77" s="2318">
        <v>-57425.46</v>
      </c>
      <c r="W77" s="2310" t="s">
        <v>276</v>
      </c>
      <c r="X77" s="2310" t="s">
        <v>315</v>
      </c>
      <c r="Y77" s="2310">
        <f>VLOOKUP(X77,Data!$D$2:$E$144,2,FALSE)</f>
        <v>79630000</v>
      </c>
    </row>
    <row r="78" spans="1:33" x14ac:dyDescent="0.2">
      <c r="A78" s="2315"/>
      <c r="B78" s="2315"/>
      <c r="C78" s="2314"/>
      <c r="D78" s="2315"/>
      <c r="E78" s="2315"/>
      <c r="F78" s="2315"/>
      <c r="G78" s="2315"/>
      <c r="H78" s="2313" t="s">
        <v>1332</v>
      </c>
      <c r="I78" s="2319">
        <f>SUM(I79:I80)</f>
        <v>67309</v>
      </c>
      <c r="J78" s="2319"/>
      <c r="K78" s="2319"/>
      <c r="L78" s="2319"/>
      <c r="M78" s="2315"/>
      <c r="N78" s="2315"/>
      <c r="O78" s="2315"/>
      <c r="P78" s="2319"/>
      <c r="Q78" s="2314" t="s">
        <v>2240</v>
      </c>
      <c r="R78" s="2319">
        <v>-101802</v>
      </c>
      <c r="S78" s="2319">
        <v>-110067.79</v>
      </c>
      <c r="T78" s="2319">
        <v>-54730.53</v>
      </c>
      <c r="U78" s="2315"/>
      <c r="V78" s="2315"/>
      <c r="W78" s="2315"/>
      <c r="X78" s="2315"/>
      <c r="Y78" s="2315" t="e">
        <f>VLOOKUP(X78,Data!$D$2:$E$144,2,FALSE)</f>
        <v>#N/A</v>
      </c>
    </row>
    <row r="79" spans="1:33" x14ac:dyDescent="0.2">
      <c r="C79" s="2312" t="s">
        <v>2613</v>
      </c>
      <c r="D79" s="2310" t="s">
        <v>2361</v>
      </c>
      <c r="E79" s="2310" t="s">
        <v>2346</v>
      </c>
      <c r="H79" s="2311" t="s">
        <v>1332</v>
      </c>
      <c r="I79" s="2318">
        <v>54731</v>
      </c>
      <c r="J79" s="2318"/>
      <c r="K79" s="2318"/>
      <c r="L79" s="2318"/>
      <c r="P79" s="2318" t="s">
        <v>2337</v>
      </c>
      <c r="Q79" s="2312" t="s">
        <v>2240</v>
      </c>
      <c r="R79" s="1090"/>
      <c r="S79" s="1090"/>
      <c r="T79" s="1090"/>
      <c r="W79" s="2310" t="s">
        <v>276</v>
      </c>
      <c r="X79" s="2310" t="s">
        <v>311</v>
      </c>
      <c r="Y79" s="2310">
        <f>VLOOKUP(X79,Data!$D$2:$E$144,2,FALSE)</f>
        <v>66000000</v>
      </c>
    </row>
    <row r="80" spans="1:33" x14ac:dyDescent="0.2">
      <c r="A80" s="2322"/>
      <c r="B80" s="2322"/>
      <c r="C80" s="2324" t="s">
        <v>2614</v>
      </c>
      <c r="D80" s="2322" t="s">
        <v>2615</v>
      </c>
      <c r="E80" s="2322" t="s">
        <v>2443</v>
      </c>
      <c r="F80" s="2322"/>
      <c r="G80" s="2322"/>
      <c r="H80" s="2311" t="s">
        <v>1332</v>
      </c>
      <c r="I80" s="1090">
        <v>12578</v>
      </c>
      <c r="J80" s="1090"/>
      <c r="K80" s="1090"/>
      <c r="L80" s="1090"/>
      <c r="P80" s="1090" t="s">
        <v>2336</v>
      </c>
      <c r="Q80" s="2312" t="s">
        <v>2240</v>
      </c>
      <c r="R80" s="1090"/>
      <c r="S80" s="1090"/>
      <c r="T80" s="1090"/>
      <c r="W80" s="2310" t="s">
        <v>276</v>
      </c>
      <c r="X80" s="2310" t="s">
        <v>311</v>
      </c>
      <c r="Y80" s="2310">
        <f>VLOOKUP(X80,Data!$D$2:$E$144,2,FALSE)</f>
        <v>66000000</v>
      </c>
    </row>
    <row r="81" spans="1:33" s="2315" customFormat="1" x14ac:dyDescent="0.2">
      <c r="A81" s="2310"/>
      <c r="B81" s="2310"/>
      <c r="C81" s="2312" t="s">
        <v>2264</v>
      </c>
      <c r="D81" s="2310"/>
      <c r="E81" s="2310"/>
      <c r="F81" s="2310"/>
      <c r="G81" s="2310"/>
      <c r="H81" s="2311" t="s">
        <v>1356</v>
      </c>
      <c r="I81" s="2318"/>
      <c r="J81" s="2318"/>
      <c r="K81" s="2318"/>
      <c r="L81" s="2318"/>
      <c r="M81" s="2310"/>
      <c r="N81" s="2310"/>
      <c r="O81" s="2310"/>
      <c r="P81" s="2318"/>
      <c r="Q81" s="2312" t="s">
        <v>2264</v>
      </c>
      <c r="R81" s="2318">
        <v>-52150.5</v>
      </c>
      <c r="S81" s="2318">
        <v>-55125.84</v>
      </c>
      <c r="T81" s="2318">
        <v>-51547</v>
      </c>
      <c r="U81" s="2310"/>
      <c r="V81" s="2310"/>
      <c r="W81" s="2310"/>
      <c r="X81" s="2310"/>
      <c r="Y81" s="2310" t="e">
        <f>VLOOKUP(X81,Data!$D$2:$E$144,2,FALSE)</f>
        <v>#N/A</v>
      </c>
      <c r="AG81" s="2317"/>
    </row>
    <row r="82" spans="1:33" x14ac:dyDescent="0.2">
      <c r="C82" s="2312" t="s">
        <v>1787</v>
      </c>
      <c r="D82" s="14" t="s">
        <v>2458</v>
      </c>
      <c r="E82" s="2310" t="s">
        <v>2345</v>
      </c>
      <c r="H82" s="2311" t="s">
        <v>880</v>
      </c>
      <c r="I82" s="1090">
        <v>64000</v>
      </c>
      <c r="J82" s="1090"/>
      <c r="K82" s="1090"/>
      <c r="L82" s="1090"/>
      <c r="P82" s="1090" t="s">
        <v>2336</v>
      </c>
      <c r="Q82" s="2312" t="s">
        <v>1787</v>
      </c>
      <c r="R82" s="2318">
        <v>-87481.600000000006</v>
      </c>
      <c r="S82" s="2318">
        <v>-58678.04</v>
      </c>
      <c r="T82" s="2318">
        <v>-51448</v>
      </c>
      <c r="W82" s="2310" t="s">
        <v>427</v>
      </c>
      <c r="X82" s="2310" t="s">
        <v>380</v>
      </c>
      <c r="Y82" s="2310">
        <f>VLOOKUP(X82,Data!$D$2:$E$144,2,FALSE)</f>
        <v>48100000</v>
      </c>
    </row>
    <row r="83" spans="1:33" ht="25.5" x14ac:dyDescent="0.2">
      <c r="A83" s="2322"/>
      <c r="B83" s="2322"/>
      <c r="C83" s="2324" t="s">
        <v>1693</v>
      </c>
      <c r="D83" s="14" t="s">
        <v>2900</v>
      </c>
      <c r="E83" s="2322" t="s">
        <v>2835</v>
      </c>
      <c r="F83" s="2322"/>
      <c r="G83" s="2322"/>
      <c r="H83" s="2323" t="s">
        <v>786</v>
      </c>
      <c r="I83" s="1090">
        <v>73497</v>
      </c>
      <c r="J83" s="1090"/>
      <c r="K83" s="1090"/>
      <c r="L83" s="1090"/>
      <c r="M83" s="2322"/>
      <c r="N83" s="2322"/>
      <c r="O83" s="2322"/>
      <c r="P83" s="1090" t="s">
        <v>2336</v>
      </c>
      <c r="Q83" s="2324" t="s">
        <v>1693</v>
      </c>
      <c r="R83" s="1090">
        <v>-206701.39</v>
      </c>
      <c r="S83" s="1090">
        <v>-42870.01</v>
      </c>
      <c r="T83" s="1090">
        <v>-49644.43</v>
      </c>
      <c r="U83" s="2322"/>
      <c r="V83" s="2322"/>
      <c r="W83" s="2310" t="s">
        <v>2379</v>
      </c>
      <c r="X83" s="2310" t="s">
        <v>343</v>
      </c>
      <c r="Y83" s="2310">
        <f>VLOOKUP(X83,Data!$D$2:$E$144,2,FALSE)</f>
        <v>18100000</v>
      </c>
    </row>
    <row r="84" spans="1:33" s="2315" customFormat="1" x14ac:dyDescent="0.2">
      <c r="A84" s="2322"/>
      <c r="B84" s="2322"/>
      <c r="C84" s="2324" t="s">
        <v>1751</v>
      </c>
      <c r="D84" s="14" t="s">
        <v>3185</v>
      </c>
      <c r="E84" s="2322" t="s">
        <v>2835</v>
      </c>
      <c r="F84" s="2322"/>
      <c r="G84" s="2322"/>
      <c r="H84" s="2311" t="s">
        <v>844</v>
      </c>
      <c r="I84" s="1090">
        <v>42773.339999999989</v>
      </c>
      <c r="J84" s="1090"/>
      <c r="K84" s="1090"/>
      <c r="L84" s="1090"/>
      <c r="M84" s="2310"/>
      <c r="N84" s="2310"/>
      <c r="O84" s="2310"/>
      <c r="P84" s="1090"/>
      <c r="Q84" s="2312" t="s">
        <v>1751</v>
      </c>
      <c r="R84" s="2318">
        <v>-392.66</v>
      </c>
      <c r="S84" s="2318">
        <v>-1329.91</v>
      </c>
      <c r="T84" s="2318">
        <v>-47973.49</v>
      </c>
      <c r="U84" s="2310"/>
      <c r="V84" s="2310"/>
      <c r="W84" s="2310" t="s">
        <v>2503</v>
      </c>
      <c r="X84" s="2310" t="s">
        <v>395</v>
      </c>
      <c r="Y84" s="2310">
        <f>VLOOKUP(X84,Data!$D$2:$E$144,2,FALSE)</f>
        <v>35110000</v>
      </c>
      <c r="AG84" s="2317"/>
    </row>
    <row r="85" spans="1:33" s="2322" customFormat="1" x14ac:dyDescent="0.2">
      <c r="A85" s="2310"/>
      <c r="B85" s="2310"/>
      <c r="C85" s="2312" t="s">
        <v>1964</v>
      </c>
      <c r="D85" s="2310"/>
      <c r="E85" s="2310"/>
      <c r="F85" s="2310"/>
      <c r="G85" s="2310"/>
      <c r="H85" s="2311" t="s">
        <v>1057</v>
      </c>
      <c r="I85" s="2318"/>
      <c r="J85" s="2318"/>
      <c r="K85" s="2318"/>
      <c r="L85" s="2318"/>
      <c r="M85" s="2310"/>
      <c r="N85" s="2310"/>
      <c r="O85" s="2310"/>
      <c r="P85" s="2318"/>
      <c r="Q85" s="2312" t="s">
        <v>1964</v>
      </c>
      <c r="R85" s="2318">
        <v>-980758.52</v>
      </c>
      <c r="S85" s="2318">
        <v>-701272.44</v>
      </c>
      <c r="T85" s="2318">
        <v>-47969.77</v>
      </c>
      <c r="U85" s="2310"/>
      <c r="V85" s="2310"/>
      <c r="W85" s="2310"/>
      <c r="X85" s="2310"/>
      <c r="Y85" s="2310" t="e">
        <f>VLOOKUP(X85,Data!$D$2:$E$144,2,FALSE)</f>
        <v>#N/A</v>
      </c>
      <c r="AG85" s="2325"/>
    </row>
    <row r="86" spans="1:33" s="2322" customFormat="1" x14ac:dyDescent="0.2">
      <c r="A86" s="2315"/>
      <c r="B86" s="2315"/>
      <c r="C86" s="2314"/>
      <c r="D86" s="68"/>
      <c r="E86" s="2315"/>
      <c r="F86" s="2315"/>
      <c r="G86" s="2315"/>
      <c r="H86" s="2313" t="s">
        <v>1171</v>
      </c>
      <c r="I86" s="2319">
        <f>SUM(I87:I89)</f>
        <v>47450</v>
      </c>
      <c r="J86" s="2319"/>
      <c r="K86" s="2319"/>
      <c r="L86" s="2319"/>
      <c r="M86" s="2315"/>
      <c r="N86" s="2315"/>
      <c r="O86" s="2315"/>
      <c r="P86" s="2319"/>
      <c r="Q86" s="2314" t="s">
        <v>2079</v>
      </c>
      <c r="R86" s="2319">
        <v>0</v>
      </c>
      <c r="S86" s="2319">
        <v>-29701.200000000001</v>
      </c>
      <c r="T86" s="2319">
        <v>-47449.48</v>
      </c>
      <c r="U86" s="2315"/>
      <c r="V86" s="2315"/>
      <c r="W86" s="2315"/>
      <c r="X86" s="2315"/>
      <c r="Y86" s="2315" t="e">
        <f>VLOOKUP(X86,Data!$D$2:$E$144,2,FALSE)</f>
        <v>#N/A</v>
      </c>
      <c r="AG86" s="2325"/>
    </row>
    <row r="87" spans="1:33" x14ac:dyDescent="0.2">
      <c r="A87" s="2322"/>
      <c r="B87" s="2322"/>
      <c r="C87" s="2324" t="s">
        <v>3190</v>
      </c>
      <c r="D87" s="14" t="s">
        <v>2764</v>
      </c>
      <c r="E87" s="2322" t="s">
        <v>2372</v>
      </c>
      <c r="F87" s="2322"/>
      <c r="G87" s="2322"/>
      <c r="H87" s="2311" t="s">
        <v>1171</v>
      </c>
      <c r="I87" s="1090">
        <v>1200</v>
      </c>
      <c r="J87" s="1090"/>
      <c r="K87" s="1090"/>
      <c r="L87" s="1090"/>
      <c r="P87" s="1090" t="s">
        <v>2336</v>
      </c>
      <c r="Q87" s="2312" t="s">
        <v>2079</v>
      </c>
      <c r="R87" s="1090"/>
      <c r="S87" s="1090"/>
      <c r="T87" s="1090"/>
      <c r="W87" s="2310" t="s">
        <v>276</v>
      </c>
      <c r="X87" s="2310" t="s">
        <v>309</v>
      </c>
      <c r="Y87" s="2310">
        <f>VLOOKUP(X87,Data!$D$2:$E$144,2,FALSE)</f>
        <v>80500000</v>
      </c>
    </row>
    <row r="88" spans="1:33" ht="25.5" x14ac:dyDescent="0.2">
      <c r="A88" s="2322"/>
      <c r="B88" s="2322"/>
      <c r="C88" s="2324" t="s">
        <v>3191</v>
      </c>
      <c r="D88" s="14" t="s">
        <v>3189</v>
      </c>
      <c r="E88" s="2322" t="s">
        <v>2832</v>
      </c>
      <c r="F88" s="2322"/>
      <c r="G88" s="2322"/>
      <c r="H88" s="2311" t="s">
        <v>1171</v>
      </c>
      <c r="I88" s="1090">
        <v>40890</v>
      </c>
      <c r="J88" s="1090"/>
      <c r="K88" s="1090"/>
      <c r="L88" s="1090"/>
      <c r="P88" s="1090" t="s">
        <v>2336</v>
      </c>
      <c r="Q88" s="2312" t="s">
        <v>2079</v>
      </c>
      <c r="R88" s="1090"/>
      <c r="S88" s="1090"/>
      <c r="T88" s="1090"/>
      <c r="W88" s="2310" t="s">
        <v>287</v>
      </c>
      <c r="X88" s="2310" t="s">
        <v>412</v>
      </c>
      <c r="Y88" s="2310">
        <f>VLOOKUP(X88,Data!$D$2:$E$144,2,FALSE)</f>
        <v>34300000</v>
      </c>
    </row>
    <row r="89" spans="1:33" ht="25.5" x14ac:dyDescent="0.2">
      <c r="A89" s="2322"/>
      <c r="B89" s="2322"/>
      <c r="C89" s="2324" t="s">
        <v>3192</v>
      </c>
      <c r="D89" s="14" t="s">
        <v>3189</v>
      </c>
      <c r="E89" s="2322" t="s">
        <v>2835</v>
      </c>
      <c r="F89" s="2322"/>
      <c r="G89" s="2322"/>
      <c r="H89" s="2311" t="s">
        <v>1171</v>
      </c>
      <c r="I89" s="1090">
        <v>5360</v>
      </c>
      <c r="J89" s="1090"/>
      <c r="K89" s="1090"/>
      <c r="L89" s="1090"/>
      <c r="P89" s="1090" t="s">
        <v>2336</v>
      </c>
      <c r="Q89" s="2312" t="s">
        <v>2079</v>
      </c>
      <c r="R89" s="1090"/>
      <c r="S89" s="1090"/>
      <c r="T89" s="1090"/>
      <c r="W89" s="2310" t="s">
        <v>287</v>
      </c>
      <c r="X89" s="2310" t="s">
        <v>412</v>
      </c>
      <c r="Y89" s="2310">
        <f>VLOOKUP(X89,Data!$D$2:$E$144,2,FALSE)</f>
        <v>34300000</v>
      </c>
    </row>
    <row r="90" spans="1:33" x14ac:dyDescent="0.2">
      <c r="C90" s="2312" t="s">
        <v>1560</v>
      </c>
      <c r="H90" s="2311" t="s">
        <v>653</v>
      </c>
      <c r="I90" s="2318"/>
      <c r="J90" s="2318"/>
      <c r="K90" s="2318"/>
      <c r="L90" s="2318"/>
      <c r="P90" s="2318"/>
      <c r="Q90" s="2312" t="s">
        <v>1560</v>
      </c>
      <c r="R90" s="2318">
        <v>-920.8</v>
      </c>
      <c r="S90" s="2318">
        <v>-25000</v>
      </c>
      <c r="T90" s="2318">
        <v>-45077.39</v>
      </c>
      <c r="Y90" s="2310" t="e">
        <f>VLOOKUP(X90,Data!$D$2:$E$144,2,FALSE)</f>
        <v>#N/A</v>
      </c>
    </row>
    <row r="91" spans="1:33" x14ac:dyDescent="0.2">
      <c r="A91" s="2315"/>
      <c r="B91" s="2315"/>
      <c r="C91" s="2314"/>
      <c r="D91" s="68"/>
      <c r="E91" s="2315"/>
      <c r="F91" s="2315"/>
      <c r="G91" s="2315"/>
      <c r="H91" s="2313" t="s">
        <v>616</v>
      </c>
      <c r="I91" s="2319">
        <f>SUM(I92:I93)</f>
        <v>13326</v>
      </c>
      <c r="J91" s="2319"/>
      <c r="K91" s="2319"/>
      <c r="L91" s="2319"/>
      <c r="M91" s="2315"/>
      <c r="N91" s="2315"/>
      <c r="O91" s="2315"/>
      <c r="P91" s="2319"/>
      <c r="Q91" s="2314" t="s">
        <v>1523</v>
      </c>
      <c r="R91" s="2319">
        <v>-19161.89</v>
      </c>
      <c r="S91" s="2319">
        <v>-92437.96</v>
      </c>
      <c r="T91" s="2319">
        <v>-44326.239999999998</v>
      </c>
      <c r="U91" s="2315"/>
      <c r="V91" s="2315"/>
      <c r="W91" s="2315"/>
      <c r="X91" s="2315"/>
      <c r="Y91" s="2315"/>
    </row>
    <row r="92" spans="1:33" x14ac:dyDescent="0.2">
      <c r="A92" s="2322"/>
      <c r="B92" s="2322"/>
      <c r="C92" s="2324" t="s">
        <v>2416</v>
      </c>
      <c r="D92" s="14" t="s">
        <v>2418</v>
      </c>
      <c r="E92" s="2322" t="s">
        <v>2345</v>
      </c>
      <c r="F92" s="2322"/>
      <c r="G92" s="2322"/>
      <c r="H92" s="2323" t="s">
        <v>616</v>
      </c>
      <c r="I92" s="1090">
        <v>9285</v>
      </c>
      <c r="J92" s="1090"/>
      <c r="K92" s="1090"/>
      <c r="L92" s="1090"/>
      <c r="M92" s="2322"/>
      <c r="N92" s="2322"/>
      <c r="O92" s="2322"/>
      <c r="P92" s="1090" t="s">
        <v>2336</v>
      </c>
      <c r="Q92" s="2324" t="s">
        <v>1523</v>
      </c>
      <c r="R92" s="1090"/>
      <c r="S92" s="1090"/>
      <c r="T92" s="1090"/>
      <c r="U92" s="2322"/>
      <c r="V92" s="2322"/>
      <c r="W92" s="2310" t="s">
        <v>427</v>
      </c>
      <c r="X92" s="2310" t="s">
        <v>382</v>
      </c>
      <c r="Y92" s="2310">
        <f>VLOOKUP(X92,Data!$D$2:$E$144,2,FALSE)</f>
        <v>48200000</v>
      </c>
    </row>
    <row r="93" spans="1:33" x14ac:dyDescent="0.2">
      <c r="A93" s="2322"/>
      <c r="B93" s="2322"/>
      <c r="C93" s="2324" t="s">
        <v>2417</v>
      </c>
      <c r="D93" s="14" t="s">
        <v>2419</v>
      </c>
      <c r="E93" s="2322" t="s">
        <v>2345</v>
      </c>
      <c r="F93" s="2322"/>
      <c r="G93" s="2322"/>
      <c r="H93" s="2323" t="s">
        <v>616</v>
      </c>
      <c r="I93" s="1090">
        <v>4041</v>
      </c>
      <c r="J93" s="1090"/>
      <c r="K93" s="1090"/>
      <c r="L93" s="1090"/>
      <c r="M93" s="2322"/>
      <c r="N93" s="2322"/>
      <c r="O93" s="2322"/>
      <c r="P93" s="1090" t="s">
        <v>2336</v>
      </c>
      <c r="Q93" s="2324" t="s">
        <v>1523</v>
      </c>
      <c r="R93" s="1090"/>
      <c r="S93" s="1090"/>
      <c r="T93" s="1090"/>
      <c r="U93" s="2322"/>
      <c r="V93" s="2322"/>
      <c r="W93" s="2310" t="s">
        <v>427</v>
      </c>
      <c r="X93" s="2310" t="s">
        <v>382</v>
      </c>
      <c r="Y93" s="2310">
        <f>VLOOKUP(X93,Data!$D$2:$E$144,2,FALSE)</f>
        <v>48200000</v>
      </c>
    </row>
    <row r="94" spans="1:33" s="2315" customFormat="1" x14ac:dyDescent="0.2">
      <c r="C94" s="2314"/>
      <c r="D94" s="68"/>
      <c r="H94" s="2313" t="s">
        <v>693</v>
      </c>
      <c r="I94" s="2319">
        <f>SUM(I95:I97)</f>
        <v>24194</v>
      </c>
      <c r="J94" s="2319"/>
      <c r="K94" s="2319"/>
      <c r="L94" s="2319"/>
      <c r="P94" s="2319"/>
      <c r="Q94" s="2314" t="s">
        <v>1600</v>
      </c>
      <c r="R94" s="2319">
        <v>-38562.370000000003</v>
      </c>
      <c r="S94" s="2319">
        <v>-42470.6</v>
      </c>
      <c r="T94" s="2319">
        <v>-43990.69</v>
      </c>
      <c r="Y94" s="2315" t="e">
        <f>VLOOKUP(X94,Data!$D$2:$E$144,2,FALSE)</f>
        <v>#N/A</v>
      </c>
      <c r="AG94" s="2317"/>
    </row>
    <row r="95" spans="1:33" x14ac:dyDescent="0.2">
      <c r="C95" s="2312" t="s">
        <v>2475</v>
      </c>
      <c r="D95" s="14" t="s">
        <v>2438</v>
      </c>
      <c r="E95" s="2310" t="s">
        <v>2345</v>
      </c>
      <c r="H95" s="2311" t="s">
        <v>693</v>
      </c>
      <c r="I95" s="1090">
        <v>22302</v>
      </c>
      <c r="J95" s="1090"/>
      <c r="K95" s="1090"/>
      <c r="L95" s="1090"/>
      <c r="P95" s="1090" t="s">
        <v>2336</v>
      </c>
      <c r="Q95" s="2312" t="s">
        <v>1600</v>
      </c>
      <c r="R95" s="1090"/>
      <c r="S95" s="1090"/>
      <c r="T95" s="1090"/>
      <c r="W95" s="2310" t="s">
        <v>427</v>
      </c>
      <c r="X95" s="2310" t="s">
        <v>375</v>
      </c>
      <c r="Y95" s="2310">
        <f>VLOOKUP(X95,Data!$D$2:$E$144,2,FALSE)</f>
        <v>32250000</v>
      </c>
    </row>
    <row r="96" spans="1:33" s="2322" customFormat="1" x14ac:dyDescent="0.2">
      <c r="A96" s="2310"/>
      <c r="B96" s="2310"/>
      <c r="C96" s="2312" t="s">
        <v>2476</v>
      </c>
      <c r="D96" s="14" t="s">
        <v>2478</v>
      </c>
      <c r="E96" s="2310" t="s">
        <v>2345</v>
      </c>
      <c r="F96" s="2310"/>
      <c r="G96" s="2310"/>
      <c r="H96" s="2311" t="s">
        <v>693</v>
      </c>
      <c r="I96" s="1090">
        <v>942</v>
      </c>
      <c r="J96" s="1090"/>
      <c r="K96" s="1090"/>
      <c r="L96" s="1090"/>
      <c r="M96" s="2310"/>
      <c r="N96" s="2310"/>
      <c r="O96" s="2310"/>
      <c r="P96" s="1090" t="s">
        <v>2336</v>
      </c>
      <c r="Q96" s="2312" t="s">
        <v>1600</v>
      </c>
      <c r="R96" s="1090"/>
      <c r="S96" s="1090"/>
      <c r="T96" s="1090"/>
      <c r="U96" s="2310"/>
      <c r="V96" s="2310"/>
      <c r="W96" s="2310" t="s">
        <v>427</v>
      </c>
      <c r="X96" s="2310" t="s">
        <v>375</v>
      </c>
      <c r="Y96" s="2310">
        <f>VLOOKUP(X96,Data!$D$2:$E$144,2,FALSE)</f>
        <v>32250000</v>
      </c>
      <c r="AG96" s="2325"/>
    </row>
    <row r="97" spans="1:33" s="2322" customFormat="1" ht="25.5" x14ac:dyDescent="0.2">
      <c r="A97" s="2310"/>
      <c r="B97" s="2310"/>
      <c r="C97" s="2312" t="s">
        <v>2477</v>
      </c>
      <c r="D97" s="14" t="s">
        <v>2479</v>
      </c>
      <c r="E97" s="2310" t="s">
        <v>2345</v>
      </c>
      <c r="F97" s="2310"/>
      <c r="G97" s="2310"/>
      <c r="H97" s="2311" t="s">
        <v>693</v>
      </c>
      <c r="I97" s="1090">
        <v>950</v>
      </c>
      <c r="J97" s="1090"/>
      <c r="K97" s="1090"/>
      <c r="L97" s="1090"/>
      <c r="M97" s="2310"/>
      <c r="N97" s="2310"/>
      <c r="O97" s="2310"/>
      <c r="P97" s="1090" t="s">
        <v>2336</v>
      </c>
      <c r="Q97" s="2312" t="s">
        <v>1600</v>
      </c>
      <c r="R97" s="1090"/>
      <c r="S97" s="1090"/>
      <c r="T97" s="1090"/>
      <c r="U97" s="2310"/>
      <c r="V97" s="2310"/>
      <c r="W97" s="2310" t="s">
        <v>427</v>
      </c>
      <c r="X97" s="2310" t="s">
        <v>375</v>
      </c>
      <c r="Y97" s="2310">
        <f>VLOOKUP(X97,Data!$D$2:$E$144,2,FALSE)</f>
        <v>32250000</v>
      </c>
      <c r="AG97" s="2325"/>
    </row>
    <row r="98" spans="1:33" x14ac:dyDescent="0.2">
      <c r="A98" s="2315"/>
      <c r="B98" s="2315"/>
      <c r="C98" s="2314"/>
      <c r="D98" s="2315"/>
      <c r="E98" s="2315"/>
      <c r="F98" s="2315"/>
      <c r="G98" s="2315"/>
      <c r="H98" s="2313" t="s">
        <v>622</v>
      </c>
      <c r="I98" s="2319">
        <f>SUM(I99:I100)</f>
        <v>34641</v>
      </c>
      <c r="J98" s="2319"/>
      <c r="K98" s="2319"/>
      <c r="L98" s="2319"/>
      <c r="M98" s="2315"/>
      <c r="N98" s="2315"/>
      <c r="O98" s="2315"/>
      <c r="P98" s="2319"/>
      <c r="Q98" s="2314" t="s">
        <v>1529</v>
      </c>
      <c r="R98" s="2319">
        <v>-2108</v>
      </c>
      <c r="S98" s="2319">
        <v>-2843.4</v>
      </c>
      <c r="T98" s="2319">
        <v>-43832</v>
      </c>
      <c r="U98" s="2315"/>
      <c r="V98" s="2315"/>
      <c r="W98" s="2315"/>
      <c r="X98" s="2315"/>
      <c r="Y98" s="2315"/>
    </row>
    <row r="99" spans="1:33" x14ac:dyDescent="0.2">
      <c r="C99" s="2312" t="s">
        <v>2574</v>
      </c>
      <c r="D99" s="2322" t="s">
        <v>2343</v>
      </c>
      <c r="E99" s="2310" t="s">
        <v>55</v>
      </c>
      <c r="H99" s="2311" t="s">
        <v>622</v>
      </c>
      <c r="I99" s="1090">
        <v>2716</v>
      </c>
      <c r="J99" s="1090"/>
      <c r="K99" s="1090"/>
      <c r="L99" s="1090"/>
      <c r="P99" s="1090" t="s">
        <v>2336</v>
      </c>
      <c r="Q99" s="2312" t="s">
        <v>1529</v>
      </c>
      <c r="R99" s="1090"/>
      <c r="S99" s="1090"/>
      <c r="T99" s="1090"/>
      <c r="W99" s="2310" t="s">
        <v>276</v>
      </c>
      <c r="X99" s="2310" t="s">
        <v>319</v>
      </c>
      <c r="Y99" s="2310">
        <f>VLOOKUP(X99,Data!$D$2:$E$144,2,FALSE)</f>
        <v>79311000</v>
      </c>
    </row>
    <row r="100" spans="1:33" s="2315" customFormat="1" ht="25.5" x14ac:dyDescent="0.2">
      <c r="A100" s="2322"/>
      <c r="B100" s="2322"/>
      <c r="C100" s="2324" t="s">
        <v>2575</v>
      </c>
      <c r="D100" s="2322" t="s">
        <v>2573</v>
      </c>
      <c r="E100" s="2322" t="s">
        <v>2564</v>
      </c>
      <c r="F100" s="2322"/>
      <c r="G100" s="2322"/>
      <c r="H100" s="2311" t="s">
        <v>622</v>
      </c>
      <c r="I100" s="1090">
        <v>31925</v>
      </c>
      <c r="J100" s="1090"/>
      <c r="K100" s="1090"/>
      <c r="L100" s="1090"/>
      <c r="M100" s="2310"/>
      <c r="N100" s="2310"/>
      <c r="O100" s="2310"/>
      <c r="P100" s="1090" t="s">
        <v>2331</v>
      </c>
      <c r="Q100" s="2312" t="s">
        <v>1529</v>
      </c>
      <c r="R100" s="1090"/>
      <c r="S100" s="1090"/>
      <c r="T100" s="1090"/>
      <c r="U100" s="2310"/>
      <c r="V100" s="2310"/>
      <c r="W100" s="2310" t="s">
        <v>276</v>
      </c>
      <c r="X100" s="2310" t="s">
        <v>310</v>
      </c>
      <c r="Y100" s="2310">
        <f>VLOOKUP(X100,Data!$D$2:$E$144,2,FALSE)</f>
        <v>79419000</v>
      </c>
      <c r="AG100" s="2317"/>
    </row>
    <row r="101" spans="1:33" x14ac:dyDescent="0.2">
      <c r="C101" s="2312" t="s">
        <v>1400</v>
      </c>
      <c r="H101" s="2311" t="s">
        <v>493</v>
      </c>
      <c r="I101" s="2318"/>
      <c r="J101" s="2318"/>
      <c r="K101" s="2318"/>
      <c r="L101" s="2318"/>
      <c r="P101" s="2318"/>
      <c r="Q101" s="2312" t="s">
        <v>1400</v>
      </c>
      <c r="R101" s="2318">
        <v>-143845.82</v>
      </c>
      <c r="S101" s="2318">
        <v>-117414.18</v>
      </c>
      <c r="T101" s="2318">
        <v>-43347.72</v>
      </c>
      <c r="Y101" s="2310" t="e">
        <f>VLOOKUP(X101,Data!$D$2:$E$144,2,FALSE)</f>
        <v>#N/A</v>
      </c>
    </row>
    <row r="102" spans="1:33" x14ac:dyDescent="0.2">
      <c r="A102" s="2315"/>
      <c r="B102" s="2315"/>
      <c r="C102" s="2314"/>
      <c r="D102" s="68"/>
      <c r="E102" s="2315"/>
      <c r="F102" s="2315"/>
      <c r="G102" s="2315"/>
      <c r="H102" s="2313" t="s">
        <v>716</v>
      </c>
      <c r="I102" s="2319">
        <f>SUM(I103:I104)</f>
        <v>41556</v>
      </c>
      <c r="J102" s="2319"/>
      <c r="K102" s="2319"/>
      <c r="L102" s="2319"/>
      <c r="M102" s="2315"/>
      <c r="N102" s="2315"/>
      <c r="O102" s="2315"/>
      <c r="P102" s="2319"/>
      <c r="Q102" s="2314" t="s">
        <v>1623</v>
      </c>
      <c r="R102" s="2319">
        <v>-69520.87</v>
      </c>
      <c r="S102" s="2319">
        <v>-51513.42</v>
      </c>
      <c r="T102" s="2319">
        <v>-42352.25</v>
      </c>
      <c r="U102" s="2315"/>
      <c r="V102" s="2315"/>
      <c r="W102" s="2315"/>
      <c r="X102" s="2315"/>
      <c r="Y102" s="2315" t="e">
        <f>VLOOKUP(X102,Data!$D$2:$E$144,2,FALSE)</f>
        <v>#N/A</v>
      </c>
    </row>
    <row r="103" spans="1:33" x14ac:dyDescent="0.2">
      <c r="C103" s="2312" t="s">
        <v>2603</v>
      </c>
      <c r="D103" s="14" t="s">
        <v>2442</v>
      </c>
      <c r="E103" s="2310" t="s">
        <v>2345</v>
      </c>
      <c r="H103" s="2311" t="s">
        <v>716</v>
      </c>
      <c r="I103" s="1090">
        <v>40356</v>
      </c>
      <c r="J103" s="1090"/>
      <c r="K103" s="1090"/>
      <c r="L103" s="1090"/>
      <c r="P103" s="1090" t="s">
        <v>2336</v>
      </c>
      <c r="Q103" s="2312" t="s">
        <v>1623</v>
      </c>
      <c r="R103" s="1090"/>
      <c r="S103" s="1090"/>
      <c r="T103" s="1090"/>
      <c r="W103" s="2310" t="s">
        <v>427</v>
      </c>
      <c r="X103" s="2310" t="s">
        <v>381</v>
      </c>
      <c r="Y103" s="2310">
        <f>VLOOKUP(X103,Data!$D$2:$E$144,2,FALSE)</f>
        <v>48900000</v>
      </c>
    </row>
    <row r="104" spans="1:33" x14ac:dyDescent="0.2">
      <c r="A104" s="2322"/>
      <c r="B104" s="2322"/>
      <c r="C104" s="2312" t="s">
        <v>2604</v>
      </c>
      <c r="D104" s="14" t="s">
        <v>2442</v>
      </c>
      <c r="E104" s="2322" t="s">
        <v>2443</v>
      </c>
      <c r="F104" s="2322"/>
      <c r="G104" s="2322"/>
      <c r="H104" s="2311" t="s">
        <v>716</v>
      </c>
      <c r="I104" s="1090">
        <v>1200</v>
      </c>
      <c r="J104" s="1090"/>
      <c r="K104" s="1090"/>
      <c r="L104" s="1090"/>
      <c r="P104" s="1090" t="s">
        <v>2336</v>
      </c>
      <c r="Q104" s="2312" t="s">
        <v>1623</v>
      </c>
      <c r="R104" s="1090"/>
      <c r="S104" s="1090"/>
      <c r="T104" s="1090"/>
      <c r="W104" s="2310" t="s">
        <v>427</v>
      </c>
      <c r="X104" s="2310" t="s">
        <v>381</v>
      </c>
      <c r="Y104" s="2310">
        <f>VLOOKUP(X104,Data!$D$2:$E$144,2,FALSE)</f>
        <v>48900000</v>
      </c>
    </row>
    <row r="105" spans="1:33" s="2315" customFormat="1" x14ac:dyDescent="0.2">
      <c r="A105" s="2322"/>
      <c r="B105" s="2322"/>
      <c r="C105" s="2324" t="s">
        <v>2042</v>
      </c>
      <c r="D105" s="2322" t="s">
        <v>2758</v>
      </c>
      <c r="E105" s="2322" t="s">
        <v>2372</v>
      </c>
      <c r="F105" s="2322"/>
      <c r="G105" s="2322"/>
      <c r="H105" s="2311" t="s">
        <v>1134</v>
      </c>
      <c r="I105" s="1090">
        <v>40865</v>
      </c>
      <c r="J105" s="1090"/>
      <c r="K105" s="1090"/>
      <c r="L105" s="1090"/>
      <c r="M105" s="2310"/>
      <c r="N105" s="2310"/>
      <c r="O105" s="2310"/>
      <c r="P105" s="1090" t="s">
        <v>2336</v>
      </c>
      <c r="Q105" s="2312" t="s">
        <v>2042</v>
      </c>
      <c r="R105" s="2318">
        <v>-14130</v>
      </c>
      <c r="S105" s="2318">
        <v>-40997.5</v>
      </c>
      <c r="T105" s="2318">
        <v>-40865.599999999999</v>
      </c>
      <c r="U105" s="2310"/>
      <c r="V105" s="2310"/>
      <c r="W105" s="2310" t="s">
        <v>276</v>
      </c>
      <c r="X105" s="2310" t="s">
        <v>309</v>
      </c>
      <c r="Y105" s="2310">
        <f>VLOOKUP(X105,Data!$D$2:$E$144,2,FALSE)</f>
        <v>80500000</v>
      </c>
      <c r="AG105" s="2317"/>
    </row>
    <row r="106" spans="1:33" x14ac:dyDescent="0.2">
      <c r="C106" s="2312" t="s">
        <v>2091</v>
      </c>
      <c r="H106" s="2311" t="s">
        <v>1183</v>
      </c>
      <c r="I106" s="2318"/>
      <c r="J106" s="2318"/>
      <c r="K106" s="2318"/>
      <c r="L106" s="2318"/>
      <c r="P106" s="2318"/>
      <c r="Q106" s="2312" t="s">
        <v>2091</v>
      </c>
      <c r="R106" s="2318">
        <v>0</v>
      </c>
      <c r="S106" s="2318">
        <v>-24921.67</v>
      </c>
      <c r="T106" s="2318">
        <v>-38124.15</v>
      </c>
      <c r="Y106" s="2310" t="e">
        <f>VLOOKUP(X106,Data!$D$2:$E$144,2,FALSE)</f>
        <v>#N/A</v>
      </c>
    </row>
    <row r="107" spans="1:33" x14ac:dyDescent="0.2">
      <c r="C107" s="2312" t="s">
        <v>2271</v>
      </c>
      <c r="H107" s="2311" t="s">
        <v>1335</v>
      </c>
      <c r="I107" s="2318"/>
      <c r="J107" s="2318"/>
      <c r="K107" s="2318"/>
      <c r="L107" s="2318"/>
      <c r="P107" s="2318"/>
      <c r="Q107" s="2312" t="s">
        <v>2271</v>
      </c>
      <c r="R107" s="2318">
        <v>-39059</v>
      </c>
      <c r="S107" s="2318">
        <v>-35560</v>
      </c>
      <c r="T107" s="2318">
        <v>-37856.67</v>
      </c>
      <c r="Y107" s="2310" t="e">
        <f>VLOOKUP(X107,Data!$D$2:$E$144,2,FALSE)</f>
        <v>#N/A</v>
      </c>
    </row>
    <row r="108" spans="1:33" x14ac:dyDescent="0.2">
      <c r="C108" s="2312" t="s">
        <v>1867</v>
      </c>
      <c r="H108" s="2311" t="s">
        <v>960</v>
      </c>
      <c r="I108" s="2318"/>
      <c r="J108" s="2318"/>
      <c r="K108" s="2318"/>
      <c r="L108" s="2318"/>
      <c r="P108" s="2318"/>
      <c r="Q108" s="2312" t="s">
        <v>1867</v>
      </c>
      <c r="R108" s="2318">
        <v>-750</v>
      </c>
      <c r="S108" s="2318">
        <v>-6840</v>
      </c>
      <c r="T108" s="2318">
        <v>-36737</v>
      </c>
      <c r="Y108" s="2310" t="e">
        <f>VLOOKUP(X108,Data!$D$2:$E$144,2,FALSE)</f>
        <v>#N/A</v>
      </c>
    </row>
    <row r="109" spans="1:33" x14ac:dyDescent="0.2">
      <c r="C109" s="2312" t="s">
        <v>1799</v>
      </c>
      <c r="H109" s="2311" t="s">
        <v>892</v>
      </c>
      <c r="I109" s="2318"/>
      <c r="J109" s="2318"/>
      <c r="K109" s="2318"/>
      <c r="L109" s="2318"/>
      <c r="P109" s="2318"/>
      <c r="Q109" s="2312" t="s">
        <v>1799</v>
      </c>
      <c r="R109" s="2318">
        <v>-48885</v>
      </c>
      <c r="S109" s="2318">
        <v>-63777.279999999999</v>
      </c>
      <c r="T109" s="2318">
        <v>-36662.1</v>
      </c>
      <c r="Y109" s="2310" t="e">
        <f>VLOOKUP(X109,Data!$D$2:$E$144,2,FALSE)</f>
        <v>#N/A</v>
      </c>
    </row>
    <row r="110" spans="1:33" ht="25.5" x14ac:dyDescent="0.2">
      <c r="C110" s="2312" t="s">
        <v>454</v>
      </c>
      <c r="D110" s="2322" t="s">
        <v>2384</v>
      </c>
      <c r="E110" s="2310" t="s">
        <v>2345</v>
      </c>
      <c r="H110" s="2311" t="s">
        <v>431</v>
      </c>
      <c r="I110" s="1090">
        <v>25300</v>
      </c>
      <c r="J110" s="1090"/>
      <c r="K110" s="1090"/>
      <c r="L110" s="1090"/>
      <c r="P110" s="1090" t="s">
        <v>2331</v>
      </c>
      <c r="Q110" s="2312" t="s">
        <v>454</v>
      </c>
      <c r="R110" s="2318">
        <v>-25220.98</v>
      </c>
      <c r="S110" s="2318">
        <v>-34431.01</v>
      </c>
      <c r="T110" s="2318">
        <v>-35319.879999999997</v>
      </c>
      <c r="W110" s="2310" t="s">
        <v>427</v>
      </c>
      <c r="X110" s="2310" t="s">
        <v>371</v>
      </c>
      <c r="Y110" s="2310">
        <f>VLOOKUP(X110,Data!$D$2:$E$144,2,FALSE)</f>
        <v>72610000</v>
      </c>
    </row>
    <row r="111" spans="1:33" x14ac:dyDescent="0.2">
      <c r="A111" s="2315"/>
      <c r="B111" s="2315"/>
      <c r="C111" s="2314"/>
      <c r="D111" s="68"/>
      <c r="E111" s="2315"/>
      <c r="F111" s="2315"/>
      <c r="G111" s="2315"/>
      <c r="H111" s="2313" t="s">
        <v>590</v>
      </c>
      <c r="I111" s="2319">
        <f>SUM(I112:I114)</f>
        <v>30485</v>
      </c>
      <c r="J111" s="2319"/>
      <c r="K111" s="2319"/>
      <c r="L111" s="2319"/>
      <c r="M111" s="2315"/>
      <c r="N111" s="2315"/>
      <c r="O111" s="2315"/>
      <c r="P111" s="2319"/>
      <c r="Q111" s="2314" t="s">
        <v>1497</v>
      </c>
      <c r="R111" s="2319">
        <v>-39745.550000000003</v>
      </c>
      <c r="S111" s="2319">
        <v>-30575.42</v>
      </c>
      <c r="T111" s="2319">
        <v>-34678.22</v>
      </c>
      <c r="U111" s="2315"/>
      <c r="V111" s="2315"/>
      <c r="W111" s="2315"/>
      <c r="X111" s="2315"/>
      <c r="Y111" s="2315"/>
    </row>
    <row r="112" spans="1:33" x14ac:dyDescent="0.2">
      <c r="A112" s="2322"/>
      <c r="B112" s="2322"/>
      <c r="C112" s="2324" t="s">
        <v>2409</v>
      </c>
      <c r="D112" s="14" t="s">
        <v>2412</v>
      </c>
      <c r="E112" s="2322" t="s">
        <v>2345</v>
      </c>
      <c r="F112" s="2322"/>
      <c r="G112" s="2322"/>
      <c r="H112" s="2323" t="s">
        <v>590</v>
      </c>
      <c r="I112" s="1090">
        <v>18447</v>
      </c>
      <c r="J112" s="1090"/>
      <c r="K112" s="1090"/>
      <c r="L112" s="1090"/>
      <c r="M112" s="2322"/>
      <c r="N112" s="2322"/>
      <c r="O112" s="2322"/>
      <c r="P112" s="1090" t="s">
        <v>2336</v>
      </c>
      <c r="Q112" s="2324" t="s">
        <v>1497</v>
      </c>
      <c r="R112" s="1090"/>
      <c r="S112" s="1090"/>
      <c r="T112" s="1090"/>
      <c r="U112" s="2322"/>
      <c r="V112" s="2322"/>
      <c r="W112" s="2310" t="s">
        <v>427</v>
      </c>
      <c r="X112" s="2310" t="s">
        <v>385</v>
      </c>
      <c r="Y112" s="2310">
        <f>VLOOKUP(X112,Data!$D$2:$E$144,2,FALSE)</f>
        <v>32500000</v>
      </c>
    </row>
    <row r="113" spans="1:33" x14ac:dyDescent="0.2">
      <c r="A113" s="2322"/>
      <c r="B113" s="2322"/>
      <c r="C113" s="2324" t="s">
        <v>2410</v>
      </c>
      <c r="D113" s="14" t="s">
        <v>2413</v>
      </c>
      <c r="E113" s="2322" t="s">
        <v>2345</v>
      </c>
      <c r="F113" s="2322"/>
      <c r="G113" s="2322"/>
      <c r="H113" s="2323" t="s">
        <v>590</v>
      </c>
      <c r="I113" s="1090">
        <v>6000</v>
      </c>
      <c r="J113" s="1090"/>
      <c r="K113" s="1090"/>
      <c r="L113" s="1090"/>
      <c r="M113" s="2322"/>
      <c r="N113" s="2322"/>
      <c r="O113" s="2322"/>
      <c r="P113" s="1090" t="s">
        <v>2336</v>
      </c>
      <c r="Q113" s="2324" t="s">
        <v>1497</v>
      </c>
      <c r="R113" s="1090"/>
      <c r="S113" s="1090"/>
      <c r="T113" s="1090"/>
      <c r="U113" s="2322"/>
      <c r="V113" s="2322"/>
      <c r="W113" s="2310" t="s">
        <v>427</v>
      </c>
      <c r="X113" s="2310" t="s">
        <v>385</v>
      </c>
      <c r="Y113" s="2310">
        <f>VLOOKUP(X113,Data!$D$2:$E$144,2,FALSE)</f>
        <v>32500000</v>
      </c>
    </row>
    <row r="114" spans="1:33" ht="25.5" x14ac:dyDescent="0.2">
      <c r="A114" s="2322"/>
      <c r="B114" s="2322"/>
      <c r="C114" s="2324" t="s">
        <v>2411</v>
      </c>
      <c r="D114" s="1434" t="s">
        <v>2414</v>
      </c>
      <c r="E114" s="2322" t="s">
        <v>2345</v>
      </c>
      <c r="F114" s="2322"/>
      <c r="G114" s="2322"/>
      <c r="H114" s="2323" t="s">
        <v>590</v>
      </c>
      <c r="I114" s="1090">
        <v>6038</v>
      </c>
      <c r="J114" s="1090"/>
      <c r="K114" s="1090"/>
      <c r="L114" s="1090"/>
      <c r="M114" s="2322"/>
      <c r="N114" s="2322"/>
      <c r="O114" s="2322"/>
      <c r="P114" s="1090" t="s">
        <v>2336</v>
      </c>
      <c r="Q114" s="2324" t="s">
        <v>1497</v>
      </c>
      <c r="R114" s="1090"/>
      <c r="S114" s="1090"/>
      <c r="T114" s="1090"/>
      <c r="U114" s="2322"/>
      <c r="V114" s="2322"/>
      <c r="W114" s="2310" t="s">
        <v>427</v>
      </c>
      <c r="X114" s="2310" t="s">
        <v>385</v>
      </c>
      <c r="Y114" s="2310">
        <f>VLOOKUP(X114,Data!$D$2:$E$144,2,FALSE)</f>
        <v>32500000</v>
      </c>
    </row>
    <row r="115" spans="1:33" x14ac:dyDescent="0.2">
      <c r="A115" s="2315"/>
      <c r="B115" s="2315"/>
      <c r="C115" s="2314"/>
      <c r="D115" s="2315"/>
      <c r="E115" s="2315"/>
      <c r="F115" s="2315"/>
      <c r="G115" s="2315"/>
      <c r="H115" s="2313" t="s">
        <v>1034</v>
      </c>
      <c r="I115" s="2319">
        <f>SUM(I116:I117)</f>
        <v>33956</v>
      </c>
      <c r="J115" s="2319"/>
      <c r="K115" s="2319"/>
      <c r="L115" s="2319"/>
      <c r="M115" s="2315"/>
      <c r="N115" s="2315"/>
      <c r="O115" s="2315"/>
      <c r="P115" s="2319"/>
      <c r="Q115" s="2314" t="s">
        <v>1941</v>
      </c>
      <c r="R115" s="2319">
        <v>-9085</v>
      </c>
      <c r="S115" s="2319">
        <v>0</v>
      </c>
      <c r="T115" s="2319">
        <v>-33956.25</v>
      </c>
      <c r="U115" s="2315"/>
      <c r="V115" s="2315"/>
      <c r="W115" s="2315"/>
      <c r="X115" s="2315"/>
      <c r="Y115" s="2315" t="e">
        <f>VLOOKUP(X115,Data!$D$2:$E$144,2,FALSE)</f>
        <v>#N/A</v>
      </c>
    </row>
    <row r="116" spans="1:33" s="2315" customFormat="1" x14ac:dyDescent="0.2">
      <c r="A116" s="2322"/>
      <c r="B116" s="2322"/>
      <c r="C116" s="2324" t="s">
        <v>2999</v>
      </c>
      <c r="D116" s="2322" t="s">
        <v>2738</v>
      </c>
      <c r="E116" s="2322" t="s">
        <v>2372</v>
      </c>
      <c r="F116" s="2322"/>
      <c r="G116" s="2322"/>
      <c r="H116" s="2311" t="s">
        <v>1034</v>
      </c>
      <c r="I116" s="1090">
        <v>30852</v>
      </c>
      <c r="J116" s="1090"/>
      <c r="K116" s="1090"/>
      <c r="L116" s="1090"/>
      <c r="M116" s="2310"/>
      <c r="N116" s="2310"/>
      <c r="O116" s="2310"/>
      <c r="P116" s="1090" t="s">
        <v>2337</v>
      </c>
      <c r="Q116" s="2312" t="s">
        <v>1941</v>
      </c>
      <c r="R116" s="1090"/>
      <c r="S116" s="1090"/>
      <c r="T116" s="1090"/>
      <c r="U116" s="2310"/>
      <c r="V116" s="2310"/>
      <c r="W116" s="2310" t="s">
        <v>276</v>
      </c>
      <c r="X116" s="2310" t="s">
        <v>309</v>
      </c>
      <c r="Y116" s="2310">
        <f>VLOOKUP(X116,Data!$D$2:$E$144,2,FALSE)</f>
        <v>80500000</v>
      </c>
      <c r="AG116" s="2317"/>
    </row>
    <row r="117" spans="1:33" x14ac:dyDescent="0.2">
      <c r="A117" s="2322"/>
      <c r="B117" s="2322"/>
      <c r="C117" s="2324" t="s">
        <v>3000</v>
      </c>
      <c r="D117" s="2322" t="s">
        <v>2998</v>
      </c>
      <c r="E117" s="2322" t="s">
        <v>2835</v>
      </c>
      <c r="F117" s="2322"/>
      <c r="G117" s="2322"/>
      <c r="H117" s="2311" t="s">
        <v>1034</v>
      </c>
      <c r="I117" s="1090">
        <v>3104</v>
      </c>
      <c r="J117" s="1090"/>
      <c r="K117" s="1090"/>
      <c r="L117" s="1090"/>
      <c r="P117" s="1090" t="s">
        <v>2336</v>
      </c>
      <c r="Q117" s="2312" t="s">
        <v>1941</v>
      </c>
      <c r="R117" s="1090"/>
      <c r="S117" s="1090"/>
      <c r="T117" s="1090"/>
      <c r="W117" s="2310" t="s">
        <v>2503</v>
      </c>
      <c r="X117" s="2310" t="s">
        <v>395</v>
      </c>
      <c r="Y117" s="2310">
        <f>VLOOKUP(X117,Data!$D$2:$E$144,2,FALSE)</f>
        <v>35110000</v>
      </c>
    </row>
    <row r="118" spans="1:33" x14ac:dyDescent="0.2">
      <c r="A118" s="2315"/>
      <c r="B118" s="2315"/>
      <c r="C118" s="2314"/>
      <c r="D118" s="68"/>
      <c r="E118" s="2315"/>
      <c r="F118" s="2315"/>
      <c r="G118" s="2315"/>
      <c r="H118" s="2313" t="s">
        <v>624</v>
      </c>
      <c r="I118" s="2319">
        <f>SUM(I119:I120)</f>
        <v>111</v>
      </c>
      <c r="J118" s="2319"/>
      <c r="K118" s="2319"/>
      <c r="L118" s="2319"/>
      <c r="M118" s="2315"/>
      <c r="N118" s="2315"/>
      <c r="O118" s="2315"/>
      <c r="P118" s="2319"/>
      <c r="Q118" s="2314" t="s">
        <v>1531</v>
      </c>
      <c r="R118" s="2319">
        <v>-28878</v>
      </c>
      <c r="S118" s="2319">
        <v>-38160.53</v>
      </c>
      <c r="T118" s="2319">
        <v>-33752.35</v>
      </c>
      <c r="U118" s="2315"/>
      <c r="V118" s="2315"/>
      <c r="W118" s="2315"/>
      <c r="X118" s="2315"/>
      <c r="Y118" s="2315" t="e">
        <f>VLOOKUP(X118,Data!$D$2:$E$144,2,FALSE)</f>
        <v>#N/A</v>
      </c>
    </row>
    <row r="119" spans="1:33" ht="25.5" x14ac:dyDescent="0.2">
      <c r="A119" s="2322"/>
      <c r="B119" s="2322"/>
      <c r="C119" s="2324" t="s">
        <v>2678</v>
      </c>
      <c r="D119" s="14" t="s">
        <v>222</v>
      </c>
      <c r="E119" s="2322" t="s">
        <v>2524</v>
      </c>
      <c r="F119" s="2322"/>
      <c r="G119" s="2322"/>
      <c r="H119" s="2323" t="s">
        <v>624</v>
      </c>
      <c r="I119" s="1090">
        <v>0</v>
      </c>
      <c r="J119" s="1090"/>
      <c r="K119" s="1090"/>
      <c r="L119" s="1090"/>
      <c r="M119" s="2322"/>
      <c r="N119" s="2322"/>
      <c r="O119" s="2322"/>
      <c r="P119" s="1090" t="s">
        <v>2336</v>
      </c>
      <c r="Q119" s="2324" t="s">
        <v>1531</v>
      </c>
      <c r="R119" s="1090"/>
      <c r="S119" s="1090"/>
      <c r="T119" s="1090"/>
      <c r="U119" s="2322"/>
      <c r="V119" s="2322"/>
      <c r="W119" s="2310" t="s">
        <v>284</v>
      </c>
      <c r="X119" s="2310" t="s">
        <v>389</v>
      </c>
      <c r="Y119" s="2310">
        <f>VLOOKUP(X119,Data!$D$2:$E$144,2,FALSE)</f>
        <v>30192700</v>
      </c>
    </row>
    <row r="120" spans="1:33" ht="25.5" x14ac:dyDescent="0.2">
      <c r="A120" s="2322"/>
      <c r="B120" s="2322"/>
      <c r="C120" s="2324" t="s">
        <v>2679</v>
      </c>
      <c r="D120" s="14" t="s">
        <v>2675</v>
      </c>
      <c r="E120" s="2322" t="s">
        <v>2372</v>
      </c>
      <c r="F120" s="2322"/>
      <c r="G120" s="2322"/>
      <c r="H120" s="2323" t="s">
        <v>624</v>
      </c>
      <c r="I120" s="1090">
        <v>111</v>
      </c>
      <c r="J120" s="1090"/>
      <c r="K120" s="1090"/>
      <c r="L120" s="1090"/>
      <c r="M120" s="2322"/>
      <c r="N120" s="2322"/>
      <c r="O120" s="2322"/>
      <c r="P120" s="1090" t="s">
        <v>2337</v>
      </c>
      <c r="Q120" s="2324" t="s">
        <v>1531</v>
      </c>
      <c r="R120" s="1090"/>
      <c r="S120" s="1090"/>
      <c r="T120" s="1090"/>
      <c r="U120" s="2322"/>
      <c r="V120" s="2322"/>
      <c r="W120" s="2310" t="s">
        <v>284</v>
      </c>
      <c r="X120" s="2310" t="s">
        <v>389</v>
      </c>
      <c r="Y120" s="2310">
        <f>VLOOKUP(X120,Data!$D$2:$E$144,2,FALSE)</f>
        <v>30192700</v>
      </c>
    </row>
    <row r="121" spans="1:33" x14ac:dyDescent="0.2">
      <c r="A121" s="2315"/>
      <c r="B121" s="2315"/>
      <c r="C121" s="2314"/>
      <c r="D121" s="1100"/>
      <c r="E121" s="2315"/>
      <c r="F121" s="2315"/>
      <c r="G121" s="2315"/>
      <c r="H121" s="2313" t="s">
        <v>491</v>
      </c>
      <c r="I121" s="2319">
        <f>SUM(I122:I123)</f>
        <v>30420</v>
      </c>
      <c r="J121" s="2319"/>
      <c r="K121" s="2319"/>
      <c r="L121" s="2319"/>
      <c r="M121" s="2315"/>
      <c r="N121" s="2315"/>
      <c r="O121" s="2315"/>
      <c r="P121" s="2319"/>
      <c r="Q121" s="2314" t="s">
        <v>1398</v>
      </c>
      <c r="R121" s="2319">
        <v>-136611.29999999999</v>
      </c>
      <c r="S121" s="2319">
        <v>-78338.5</v>
      </c>
      <c r="T121" s="2319">
        <v>-32302.5</v>
      </c>
      <c r="U121" s="2315"/>
      <c r="V121" s="2315"/>
      <c r="W121" s="2315"/>
      <c r="X121" s="2315"/>
      <c r="Y121" s="2315" t="e">
        <f>VLOOKUP(X121,Data!$D$2:$E$144,2,FALSE)</f>
        <v>#N/A</v>
      </c>
    </row>
    <row r="122" spans="1:33" x14ac:dyDescent="0.2">
      <c r="A122" s="2322"/>
      <c r="B122" s="2322"/>
      <c r="C122" s="2324" t="s">
        <v>3238</v>
      </c>
      <c r="D122" s="46" t="s">
        <v>2392</v>
      </c>
      <c r="E122" s="2322" t="s">
        <v>2345</v>
      </c>
      <c r="F122" s="2322"/>
      <c r="G122" s="2322"/>
      <c r="H122" s="2323" t="s">
        <v>491</v>
      </c>
      <c r="I122" s="1090">
        <v>15430</v>
      </c>
      <c r="J122" s="1090"/>
      <c r="K122" s="1090"/>
      <c r="L122" s="1090"/>
      <c r="M122" s="2322"/>
      <c r="N122" s="2322"/>
      <c r="O122" s="2322"/>
      <c r="P122" s="1090" t="s">
        <v>2336</v>
      </c>
      <c r="Q122" s="2324" t="s">
        <v>1398</v>
      </c>
      <c r="R122" s="1090"/>
      <c r="S122" s="1090"/>
      <c r="T122" s="1090"/>
      <c r="U122" s="2322"/>
      <c r="V122" s="2322"/>
      <c r="W122" s="2310" t="s">
        <v>427</v>
      </c>
      <c r="X122" s="2310" t="s">
        <v>380</v>
      </c>
      <c r="Y122" s="2310">
        <f>VLOOKUP(X122,Data!$D$2:$E$144,2,FALSE)</f>
        <v>48100000</v>
      </c>
    </row>
    <row r="123" spans="1:33" ht="25.5" x14ac:dyDescent="0.2">
      <c r="A123" s="2322"/>
      <c r="B123" s="2322"/>
      <c r="C123" s="2324" t="s">
        <v>3239</v>
      </c>
      <c r="D123" s="46" t="s">
        <v>2914</v>
      </c>
      <c r="E123" s="2322" t="s">
        <v>2832</v>
      </c>
      <c r="F123" s="2322"/>
      <c r="G123" s="2322"/>
      <c r="H123" s="2323" t="s">
        <v>491</v>
      </c>
      <c r="I123" s="1090">
        <v>14990</v>
      </c>
      <c r="J123" s="1090"/>
      <c r="K123" s="1090"/>
      <c r="L123" s="1090"/>
      <c r="M123" s="2322"/>
      <c r="N123" s="2322"/>
      <c r="O123" s="2322"/>
      <c r="P123" s="1090" t="s">
        <v>2336</v>
      </c>
      <c r="Q123" s="2324" t="s">
        <v>1398</v>
      </c>
      <c r="R123" s="1090"/>
      <c r="S123" s="1090"/>
      <c r="T123" s="1090"/>
      <c r="U123" s="2322"/>
      <c r="V123" s="2322"/>
      <c r="W123" s="2310" t="s">
        <v>287</v>
      </c>
      <c r="X123" s="2310" t="s">
        <v>417</v>
      </c>
      <c r="Y123" s="2310">
        <f>VLOOKUP(X123,Data!$D$2:$E$144,2,FALSE)</f>
        <v>43800000</v>
      </c>
    </row>
    <row r="124" spans="1:33" ht="25.5" x14ac:dyDescent="0.2">
      <c r="A124" s="2322"/>
      <c r="B124" s="2322"/>
      <c r="C124" s="2324" t="s">
        <v>2187</v>
      </c>
      <c r="D124" s="14" t="s">
        <v>3022</v>
      </c>
      <c r="E124" s="2322" t="s">
        <v>2832</v>
      </c>
      <c r="F124" s="2322"/>
      <c r="G124" s="2322"/>
      <c r="H124" s="2311" t="s">
        <v>1279</v>
      </c>
      <c r="I124" s="1090">
        <v>31988</v>
      </c>
      <c r="J124" s="1090"/>
      <c r="K124" s="1090"/>
      <c r="L124" s="1090"/>
      <c r="P124" s="1090"/>
      <c r="Q124" s="2312" t="s">
        <v>2187</v>
      </c>
      <c r="R124" s="2318">
        <v>0</v>
      </c>
      <c r="S124" s="2318">
        <v>0</v>
      </c>
      <c r="T124" s="2318">
        <v>-31988</v>
      </c>
      <c r="W124" s="2310" t="s">
        <v>287</v>
      </c>
      <c r="X124" s="2310" t="s">
        <v>410</v>
      </c>
      <c r="Y124" s="2310">
        <f>VLOOKUP(X124,Data!$D$2:$E$144,2,FALSE)</f>
        <v>34100000</v>
      </c>
    </row>
    <row r="125" spans="1:33" s="2315" customFormat="1" x14ac:dyDescent="0.2">
      <c r="A125" s="2310"/>
      <c r="B125" s="2310"/>
      <c r="C125" s="2312" t="s">
        <v>2224</v>
      </c>
      <c r="D125" s="13"/>
      <c r="E125" s="2310"/>
      <c r="F125" s="2310"/>
      <c r="G125" s="2310"/>
      <c r="H125" s="2311" t="s">
        <v>1316</v>
      </c>
      <c r="I125" s="2318"/>
      <c r="J125" s="2318"/>
      <c r="K125" s="2318"/>
      <c r="L125" s="2318"/>
      <c r="M125" s="2310"/>
      <c r="N125" s="2310"/>
      <c r="O125" s="2310"/>
      <c r="P125" s="2318"/>
      <c r="Q125" s="2312" t="s">
        <v>2224</v>
      </c>
      <c r="R125" s="2318">
        <v>0</v>
      </c>
      <c r="S125" s="2318">
        <v>0</v>
      </c>
      <c r="T125" s="2318">
        <v>-31764</v>
      </c>
      <c r="U125" s="2310"/>
      <c r="V125" s="2310"/>
      <c r="W125" s="2310"/>
      <c r="X125" s="2310"/>
      <c r="Y125" s="2310" t="e">
        <f>VLOOKUP(X125,Data!$D$2:$E$144,2,FALSE)</f>
        <v>#N/A</v>
      </c>
      <c r="AG125" s="2317"/>
    </row>
    <row r="126" spans="1:33" x14ac:dyDescent="0.2">
      <c r="A126" s="2315"/>
      <c r="B126" s="2315"/>
      <c r="C126" s="2314"/>
      <c r="D126" s="68"/>
      <c r="E126" s="2315"/>
      <c r="F126" s="2315"/>
      <c r="G126" s="2315"/>
      <c r="H126" s="2313" t="s">
        <v>586</v>
      </c>
      <c r="I126" s="2319">
        <f>SUM(I127:I128)</f>
        <v>34569</v>
      </c>
      <c r="J126" s="2319"/>
      <c r="K126" s="2319"/>
      <c r="L126" s="2319"/>
      <c r="M126" s="2315"/>
      <c r="N126" s="2315"/>
      <c r="O126" s="2315"/>
      <c r="P126" s="2319"/>
      <c r="Q126" s="2314" t="s">
        <v>1493</v>
      </c>
      <c r="R126" s="2319">
        <v>-8821.15</v>
      </c>
      <c r="S126" s="2319">
        <v>-3631.01</v>
      </c>
      <c r="T126" s="2319">
        <v>-31421.31</v>
      </c>
      <c r="U126" s="2315"/>
      <c r="V126" s="2315"/>
      <c r="W126" s="2315"/>
      <c r="X126" s="2315"/>
      <c r="Y126" s="2315" t="e">
        <f>VLOOKUP(X126,Data!$D$2:$E$144,2,FALSE)</f>
        <v>#N/A</v>
      </c>
    </row>
    <row r="127" spans="1:33" ht="25.5" x14ac:dyDescent="0.2">
      <c r="A127" s="2322"/>
      <c r="B127" s="2322"/>
      <c r="C127" s="2324" t="s">
        <v>3061</v>
      </c>
      <c r="D127" s="14" t="s">
        <v>2665</v>
      </c>
      <c r="E127" s="2322" t="s">
        <v>2372</v>
      </c>
      <c r="F127" s="2322"/>
      <c r="G127" s="2322"/>
      <c r="H127" s="2311" t="s">
        <v>586</v>
      </c>
      <c r="I127" s="1090">
        <v>0</v>
      </c>
      <c r="J127" s="1090"/>
      <c r="K127" s="1090"/>
      <c r="L127" s="1090"/>
      <c r="P127" s="1090" t="s">
        <v>2336</v>
      </c>
      <c r="Q127" s="2312" t="s">
        <v>1493</v>
      </c>
      <c r="R127" s="2318"/>
      <c r="S127" s="2318"/>
      <c r="T127" s="2318"/>
      <c r="W127" s="2310" t="s">
        <v>276</v>
      </c>
      <c r="X127" s="2310" t="s">
        <v>309</v>
      </c>
      <c r="Y127" s="2310">
        <f>VLOOKUP(X127,Data!$D$2:$E$144,2,FALSE)</f>
        <v>80500000</v>
      </c>
    </row>
    <row r="128" spans="1:33" x14ac:dyDescent="0.2">
      <c r="A128" s="2322"/>
      <c r="B128" s="2322"/>
      <c r="C128" s="2324" t="s">
        <v>3062</v>
      </c>
      <c r="D128" s="14" t="s">
        <v>3060</v>
      </c>
      <c r="E128" s="2322" t="s">
        <v>2835</v>
      </c>
      <c r="F128" s="2322"/>
      <c r="G128" s="2322"/>
      <c r="H128" s="2311" t="s">
        <v>586</v>
      </c>
      <c r="I128" s="1090">
        <v>34569</v>
      </c>
      <c r="J128" s="1090"/>
      <c r="K128" s="1090"/>
      <c r="L128" s="1090"/>
      <c r="P128" s="1090" t="s">
        <v>2336</v>
      </c>
      <c r="Q128" s="2312" t="s">
        <v>1493</v>
      </c>
      <c r="R128" s="2318"/>
      <c r="S128" s="2318"/>
      <c r="T128" s="2318"/>
      <c r="W128" s="2310" t="s">
        <v>2503</v>
      </c>
      <c r="X128" s="2310" t="s">
        <v>395</v>
      </c>
      <c r="Y128" s="2310">
        <f>VLOOKUP(X128,Data!$D$2:$E$144,2,FALSE)</f>
        <v>35110000</v>
      </c>
    </row>
    <row r="129" spans="1:33" ht="25.5" x14ac:dyDescent="0.2">
      <c r="A129" s="2322"/>
      <c r="B129" s="2322"/>
      <c r="C129" s="2324" t="s">
        <v>1435</v>
      </c>
      <c r="D129" s="14" t="s">
        <v>2976</v>
      </c>
      <c r="E129" s="2322" t="s">
        <v>2832</v>
      </c>
      <c r="F129" s="2322"/>
      <c r="G129" s="2322"/>
      <c r="H129" s="2311" t="s">
        <v>528</v>
      </c>
      <c r="I129" s="1090">
        <v>30854.53</v>
      </c>
      <c r="J129" s="1090"/>
      <c r="K129" s="1090"/>
      <c r="L129" s="1090"/>
      <c r="P129" s="1090" t="s">
        <v>2337</v>
      </c>
      <c r="Q129" s="2312" t="s">
        <v>1435</v>
      </c>
      <c r="R129" s="2318">
        <v>-67026.66</v>
      </c>
      <c r="S129" s="2318">
        <v>-11171.11</v>
      </c>
      <c r="T129" s="2318">
        <v>-30854.53</v>
      </c>
      <c r="W129" s="2310" t="s">
        <v>287</v>
      </c>
      <c r="X129" s="2310" t="s">
        <v>410</v>
      </c>
      <c r="Y129" s="2310">
        <f>VLOOKUP(X129,Data!$D$2:$E$144,2,FALSE)</f>
        <v>34100000</v>
      </c>
    </row>
    <row r="130" spans="1:33" x14ac:dyDescent="0.2">
      <c r="A130" s="2315"/>
      <c r="B130" s="2315"/>
      <c r="C130" s="2314"/>
      <c r="D130" s="2315"/>
      <c r="E130" s="2315"/>
      <c r="F130" s="2315"/>
      <c r="G130" s="2315"/>
      <c r="H130" s="2313" t="s">
        <v>433</v>
      </c>
      <c r="I130" s="2319">
        <f>SUM(I131:I132)</f>
        <v>30984</v>
      </c>
      <c r="J130" s="2319"/>
      <c r="K130" s="2319"/>
      <c r="L130" s="2319"/>
      <c r="M130" s="2315"/>
      <c r="N130" s="2315"/>
      <c r="O130" s="2315"/>
      <c r="P130" s="2319"/>
      <c r="Q130" s="2314" t="s">
        <v>456</v>
      </c>
      <c r="R130" s="2319">
        <v>-20823</v>
      </c>
      <c r="S130" s="2319">
        <v>-20266.400000000001</v>
      </c>
      <c r="T130" s="2319">
        <v>-30842.799999999999</v>
      </c>
      <c r="U130" s="2315"/>
      <c r="V130" s="2315"/>
      <c r="W130" s="2315"/>
      <c r="X130" s="2315"/>
      <c r="Y130" s="2315" t="e">
        <f>VLOOKUP(X130,Data!$D$2:$E$144,2,FALSE)</f>
        <v>#N/A</v>
      </c>
    </row>
    <row r="131" spans="1:33" x14ac:dyDescent="0.2">
      <c r="C131" s="2312" t="s">
        <v>2385</v>
      </c>
      <c r="D131" s="2310" t="s">
        <v>2387</v>
      </c>
      <c r="E131" s="2310" t="s">
        <v>2345</v>
      </c>
      <c r="H131" s="2311" t="s">
        <v>433</v>
      </c>
      <c r="I131" s="1090">
        <v>29490</v>
      </c>
      <c r="J131" s="1090"/>
      <c r="K131" s="1090"/>
      <c r="L131" s="1090"/>
      <c r="P131" s="2318" t="s">
        <v>2337</v>
      </c>
      <c r="Q131" s="2312" t="s">
        <v>456</v>
      </c>
      <c r="R131" s="1090"/>
      <c r="S131" s="1090"/>
      <c r="T131" s="1090"/>
      <c r="W131" s="2310" t="s">
        <v>427</v>
      </c>
      <c r="X131" s="2310" t="s">
        <v>380</v>
      </c>
      <c r="Y131" s="2310">
        <f>VLOOKUP(X131,Data!$D$2:$E$144,2,FALSE)</f>
        <v>48100000</v>
      </c>
    </row>
    <row r="132" spans="1:33" s="2315" customFormat="1" x14ac:dyDescent="0.2">
      <c r="A132" s="2310"/>
      <c r="B132" s="2310"/>
      <c r="C132" s="2312" t="s">
        <v>2386</v>
      </c>
      <c r="D132" s="2310" t="s">
        <v>2388</v>
      </c>
      <c r="E132" s="2310" t="s">
        <v>2345</v>
      </c>
      <c r="F132" s="2310"/>
      <c r="G132" s="2310"/>
      <c r="H132" s="2311" t="s">
        <v>433</v>
      </c>
      <c r="I132" s="1090">
        <v>1494</v>
      </c>
      <c r="J132" s="1090"/>
      <c r="K132" s="1090"/>
      <c r="L132" s="1090"/>
      <c r="M132" s="2310"/>
      <c r="N132" s="2310"/>
      <c r="O132" s="2310"/>
      <c r="P132" s="2318" t="s">
        <v>2336</v>
      </c>
      <c r="Q132" s="2312" t="s">
        <v>456</v>
      </c>
      <c r="R132" s="1090"/>
      <c r="S132" s="1090"/>
      <c r="T132" s="1090"/>
      <c r="U132" s="2310"/>
      <c r="V132" s="2310"/>
      <c r="W132" s="2310" t="s">
        <v>427</v>
      </c>
      <c r="X132" s="2310" t="s">
        <v>380</v>
      </c>
      <c r="Y132" s="2310">
        <f>VLOOKUP(X132,Data!$D$2:$E$144,2,FALSE)</f>
        <v>48100000</v>
      </c>
      <c r="AG132" s="2317"/>
    </row>
    <row r="133" spans="1:33" ht="25.5" x14ac:dyDescent="0.2">
      <c r="A133" s="2322"/>
      <c r="B133" s="2322"/>
      <c r="C133" s="2324" t="s">
        <v>1416</v>
      </c>
      <c r="D133" s="2322" t="s">
        <v>2643</v>
      </c>
      <c r="E133" s="2322" t="s">
        <v>2372</v>
      </c>
      <c r="F133" s="2322"/>
      <c r="G133" s="2322"/>
      <c r="H133" s="2311" t="s">
        <v>509</v>
      </c>
      <c r="I133" s="1090">
        <v>29800</v>
      </c>
      <c r="J133" s="1090"/>
      <c r="K133" s="1090"/>
      <c r="L133" s="1090"/>
      <c r="P133" s="1090" t="s">
        <v>2336</v>
      </c>
      <c r="Q133" s="2312" t="s">
        <v>1416</v>
      </c>
      <c r="R133" s="2318">
        <v>-23800</v>
      </c>
      <c r="S133" s="2318">
        <v>-33835</v>
      </c>
      <c r="T133" s="2318">
        <v>-29800</v>
      </c>
      <c r="W133" s="2310" t="s">
        <v>276</v>
      </c>
      <c r="X133" s="2310" t="s">
        <v>309</v>
      </c>
      <c r="Y133" s="2310">
        <f>VLOOKUP(X133,Data!$D$2:$E$144,2,FALSE)</f>
        <v>80500000</v>
      </c>
    </row>
    <row r="134" spans="1:33" x14ac:dyDescent="0.2">
      <c r="C134" s="2312" t="s">
        <v>1919</v>
      </c>
      <c r="H134" s="2311" t="s">
        <v>1012</v>
      </c>
      <c r="I134" s="2318"/>
      <c r="J134" s="2318"/>
      <c r="K134" s="2318"/>
      <c r="L134" s="2318"/>
      <c r="P134" s="2318"/>
      <c r="Q134" s="2312" t="s">
        <v>1919</v>
      </c>
      <c r="R134" s="2318">
        <v>-976.88</v>
      </c>
      <c r="S134" s="2318">
        <v>0</v>
      </c>
      <c r="T134" s="2318">
        <v>-28776</v>
      </c>
      <c r="Y134" s="2310" t="e">
        <f>VLOOKUP(X134,Data!$D$2:$E$144,2,FALSE)</f>
        <v>#N/A</v>
      </c>
    </row>
    <row r="135" spans="1:33" x14ac:dyDescent="0.2">
      <c r="A135" s="2315"/>
      <c r="B135" s="2315"/>
      <c r="C135" s="2314"/>
      <c r="D135" s="68"/>
      <c r="E135" s="2315"/>
      <c r="F135" s="2315"/>
      <c r="G135" s="2315"/>
      <c r="H135" s="2313" t="s">
        <v>577</v>
      </c>
      <c r="I135" s="2319">
        <f>SUM(I136:I137)</f>
        <v>24500</v>
      </c>
      <c r="J135" s="2319"/>
      <c r="K135" s="2319"/>
      <c r="L135" s="2319"/>
      <c r="M135" s="2315"/>
      <c r="N135" s="2315"/>
      <c r="O135" s="2315"/>
      <c r="P135" s="2319"/>
      <c r="Q135" s="2314" t="s">
        <v>1484</v>
      </c>
      <c r="R135" s="2319">
        <v>-60239.93</v>
      </c>
      <c r="S135" s="2319">
        <v>-37735.17</v>
      </c>
      <c r="T135" s="2319">
        <v>-27850.720000000001</v>
      </c>
      <c r="U135" s="2315"/>
      <c r="V135" s="2315"/>
      <c r="W135" s="2315"/>
      <c r="X135" s="2315"/>
      <c r="Y135" s="2315"/>
    </row>
    <row r="136" spans="1:33" x14ac:dyDescent="0.2">
      <c r="A136" s="2322"/>
      <c r="B136" s="2322"/>
      <c r="C136" s="2324" t="s">
        <v>2405</v>
      </c>
      <c r="D136" s="14" t="s">
        <v>2407</v>
      </c>
      <c r="E136" s="2322" t="s">
        <v>2345</v>
      </c>
      <c r="F136" s="2322"/>
      <c r="G136" s="2322"/>
      <c r="H136" s="2323" t="s">
        <v>577</v>
      </c>
      <c r="I136" s="1090">
        <v>12500</v>
      </c>
      <c r="J136" s="1090"/>
      <c r="K136" s="1090"/>
      <c r="L136" s="1090"/>
      <c r="M136" s="2322"/>
      <c r="N136" s="2322"/>
      <c r="O136" s="2322"/>
      <c r="P136" s="1090" t="s">
        <v>2336</v>
      </c>
      <c r="Q136" s="2324" t="s">
        <v>1484</v>
      </c>
      <c r="R136" s="1090"/>
      <c r="S136" s="1090"/>
      <c r="T136" s="1090"/>
      <c r="U136" s="2322"/>
      <c r="V136" s="2322"/>
      <c r="W136" s="2310" t="s">
        <v>427</v>
      </c>
      <c r="X136" s="2310" t="s">
        <v>385</v>
      </c>
      <c r="Y136" s="2310">
        <f>VLOOKUP(X136,Data!$D$2:$E$144,2,FALSE)</f>
        <v>32500000</v>
      </c>
    </row>
    <row r="137" spans="1:33" x14ac:dyDescent="0.2">
      <c r="A137" s="2322"/>
      <c r="B137" s="2322"/>
      <c r="C137" s="2324" t="s">
        <v>2406</v>
      </c>
      <c r="D137" s="14" t="s">
        <v>2408</v>
      </c>
      <c r="E137" s="2322" t="s">
        <v>2345</v>
      </c>
      <c r="F137" s="2322"/>
      <c r="G137" s="2322"/>
      <c r="H137" s="2323" t="s">
        <v>577</v>
      </c>
      <c r="I137" s="1090">
        <v>12000</v>
      </c>
      <c r="J137" s="1090"/>
      <c r="K137" s="1090"/>
      <c r="L137" s="1090"/>
      <c r="M137" s="2322"/>
      <c r="N137" s="2322"/>
      <c r="O137" s="2322"/>
      <c r="P137" s="1090" t="s">
        <v>2336</v>
      </c>
      <c r="Q137" s="2324" t="s">
        <v>1484</v>
      </c>
      <c r="R137" s="1090"/>
      <c r="S137" s="1090"/>
      <c r="T137" s="1090"/>
      <c r="U137" s="2322"/>
      <c r="V137" s="2322"/>
      <c r="W137" s="2310" t="s">
        <v>427</v>
      </c>
      <c r="X137" s="2310" t="s">
        <v>385</v>
      </c>
      <c r="Y137" s="2310">
        <f>VLOOKUP(X137,Data!$D$2:$E$144,2,FALSE)</f>
        <v>32500000</v>
      </c>
    </row>
    <row r="138" spans="1:33" x14ac:dyDescent="0.2">
      <c r="A138" s="2322"/>
      <c r="B138" s="2322"/>
      <c r="C138" s="2324" t="s">
        <v>1927</v>
      </c>
      <c r="D138" s="2322" t="s">
        <v>2609</v>
      </c>
      <c r="E138" s="2322" t="s">
        <v>2443</v>
      </c>
      <c r="F138" s="2322"/>
      <c r="G138" s="2322"/>
      <c r="H138" s="2311" t="s">
        <v>1020</v>
      </c>
      <c r="I138" s="1090">
        <v>27394</v>
      </c>
      <c r="J138" s="1090"/>
      <c r="K138" s="1090"/>
      <c r="L138" s="1090"/>
      <c r="P138" s="1090" t="s">
        <v>2336</v>
      </c>
      <c r="Q138" s="2312" t="s">
        <v>1927</v>
      </c>
      <c r="R138" s="2318">
        <v>-43829</v>
      </c>
      <c r="S138" s="2318">
        <v>-43829</v>
      </c>
      <c r="T138" s="2318">
        <v>-27597</v>
      </c>
      <c r="W138" s="2310" t="s">
        <v>276</v>
      </c>
      <c r="X138" s="2310" t="s">
        <v>311</v>
      </c>
      <c r="Y138" s="2310">
        <f>VLOOKUP(X138,Data!$D$2:$E$144,2,FALSE)</f>
        <v>66000000</v>
      </c>
    </row>
    <row r="139" spans="1:33" x14ac:dyDescent="0.2">
      <c r="A139" s="2315"/>
      <c r="B139" s="2315"/>
      <c r="C139" s="2314"/>
      <c r="D139" s="68"/>
      <c r="E139" s="2315"/>
      <c r="F139" s="2315"/>
      <c r="G139" s="2315"/>
      <c r="H139" s="2313" t="s">
        <v>627</v>
      </c>
      <c r="I139" s="2319">
        <f>SUM(I140:I144)</f>
        <v>27505</v>
      </c>
      <c r="J139" s="2319"/>
      <c r="K139" s="2319"/>
      <c r="L139" s="2319"/>
      <c r="M139" s="2315"/>
      <c r="N139" s="2315"/>
      <c r="O139" s="2315"/>
      <c r="P139" s="2319"/>
      <c r="Q139" s="2314" t="s">
        <v>1534</v>
      </c>
      <c r="R139" s="2319">
        <v>-15675</v>
      </c>
      <c r="S139" s="2319">
        <v>-19290</v>
      </c>
      <c r="T139" s="2319">
        <v>-25485</v>
      </c>
      <c r="U139" s="2315"/>
      <c r="V139" s="2315"/>
      <c r="W139" s="2315"/>
      <c r="X139" s="2315"/>
      <c r="Y139" s="2315"/>
    </row>
    <row r="140" spans="1:33" x14ac:dyDescent="0.2">
      <c r="A140" s="2322"/>
      <c r="B140" s="2322"/>
      <c r="C140" s="2324" t="s">
        <v>2421</v>
      </c>
      <c r="D140" s="14" t="s">
        <v>2424</v>
      </c>
      <c r="E140" s="2322" t="s">
        <v>2345</v>
      </c>
      <c r="F140" s="2322"/>
      <c r="G140" s="2322"/>
      <c r="H140" s="2323" t="s">
        <v>627</v>
      </c>
      <c r="I140" s="1090">
        <v>2500</v>
      </c>
      <c r="J140" s="1090"/>
      <c r="K140" s="1090"/>
      <c r="L140" s="1090"/>
      <c r="M140" s="2322"/>
      <c r="N140" s="2322"/>
      <c r="O140" s="2322"/>
      <c r="P140" s="1090" t="s">
        <v>2336</v>
      </c>
      <c r="Q140" s="2324" t="s">
        <v>1534</v>
      </c>
      <c r="R140" s="1090"/>
      <c r="S140" s="1090"/>
      <c r="T140" s="1090"/>
      <c r="U140" s="2322"/>
      <c r="V140" s="2322"/>
      <c r="W140" s="2310" t="s">
        <v>427</v>
      </c>
      <c r="X140" s="2310" t="s">
        <v>380</v>
      </c>
      <c r="Y140" s="2310">
        <f>VLOOKUP(X140,Data!$D$2:$E$144,2,FALSE)</f>
        <v>48100000</v>
      </c>
    </row>
    <row r="141" spans="1:33" x14ac:dyDescent="0.2">
      <c r="A141" s="2322"/>
      <c r="B141" s="2322"/>
      <c r="C141" s="2324" t="s">
        <v>2422</v>
      </c>
      <c r="D141" s="14" t="s">
        <v>2425</v>
      </c>
      <c r="E141" s="2322" t="s">
        <v>2345</v>
      </c>
      <c r="F141" s="2322"/>
      <c r="G141" s="2322"/>
      <c r="H141" s="2323" t="s">
        <v>627</v>
      </c>
      <c r="I141" s="1090">
        <v>4725</v>
      </c>
      <c r="J141" s="1090"/>
      <c r="K141" s="1090"/>
      <c r="L141" s="1090"/>
      <c r="M141" s="2322"/>
      <c r="N141" s="2322"/>
      <c r="O141" s="2322"/>
      <c r="P141" s="1090" t="s">
        <v>2336</v>
      </c>
      <c r="Q141" s="2324" t="s">
        <v>1534</v>
      </c>
      <c r="R141" s="1090"/>
      <c r="S141" s="1090"/>
      <c r="T141" s="1090"/>
      <c r="U141" s="2322"/>
      <c r="V141" s="2322"/>
      <c r="W141" s="2310" t="s">
        <v>427</v>
      </c>
      <c r="X141" s="2310" t="s">
        <v>380</v>
      </c>
      <c r="Y141" s="2310">
        <f>VLOOKUP(X141,Data!$D$2:$E$144,2,FALSE)</f>
        <v>48100000</v>
      </c>
    </row>
    <row r="142" spans="1:33" x14ac:dyDescent="0.2">
      <c r="A142" s="2322"/>
      <c r="B142" s="2322"/>
      <c r="C142" s="2324" t="s">
        <v>2423</v>
      </c>
      <c r="D142" s="14" t="s">
        <v>2426</v>
      </c>
      <c r="E142" s="2322" t="s">
        <v>2345</v>
      </c>
      <c r="F142" s="2322"/>
      <c r="G142" s="2322"/>
      <c r="H142" s="2323" t="s">
        <v>627</v>
      </c>
      <c r="I142" s="1090">
        <v>7875</v>
      </c>
      <c r="J142" s="1090"/>
      <c r="K142" s="1090"/>
      <c r="L142" s="1090"/>
      <c r="M142" s="2322"/>
      <c r="N142" s="2322"/>
      <c r="O142" s="2322"/>
      <c r="P142" s="1090" t="s">
        <v>2336</v>
      </c>
      <c r="Q142" s="2324" t="s">
        <v>1534</v>
      </c>
      <c r="R142" s="1090"/>
      <c r="S142" s="1090"/>
      <c r="T142" s="1090"/>
      <c r="U142" s="2322"/>
      <c r="V142" s="2322"/>
      <c r="W142" s="2310" t="s">
        <v>427</v>
      </c>
      <c r="X142" s="2310" t="s">
        <v>380</v>
      </c>
      <c r="Y142" s="2310">
        <f>VLOOKUP(X142,Data!$D$2:$E$144,2,FALSE)</f>
        <v>48100000</v>
      </c>
    </row>
    <row r="143" spans="1:33" x14ac:dyDescent="0.2">
      <c r="A143" s="2322"/>
      <c r="B143" s="2322"/>
      <c r="C143" s="2324" t="s">
        <v>2681</v>
      </c>
      <c r="D143" s="14" t="s">
        <v>2680</v>
      </c>
      <c r="E143" s="2322" t="s">
        <v>2372</v>
      </c>
      <c r="F143" s="2322"/>
      <c r="G143" s="2322"/>
      <c r="H143" s="2323" t="s">
        <v>627</v>
      </c>
      <c r="I143" s="1090">
        <v>405</v>
      </c>
      <c r="J143" s="1090"/>
      <c r="K143" s="1090"/>
      <c r="L143" s="1090"/>
      <c r="M143" s="2322"/>
      <c r="N143" s="2322"/>
      <c r="O143" s="2322"/>
      <c r="P143" s="1090" t="s">
        <v>2336</v>
      </c>
      <c r="Q143" s="2324" t="s">
        <v>1534</v>
      </c>
      <c r="R143" s="1090"/>
      <c r="S143" s="1090"/>
      <c r="T143" s="1090"/>
      <c r="U143" s="2322"/>
      <c r="V143" s="2322"/>
      <c r="W143" s="2310" t="s">
        <v>427</v>
      </c>
      <c r="X143" s="2310" t="s">
        <v>380</v>
      </c>
      <c r="Y143" s="2310">
        <f>VLOOKUP(X143,Data!$D$2:$E$144,2,FALSE)</f>
        <v>48100000</v>
      </c>
    </row>
    <row r="144" spans="1:33" s="2315" customFormat="1" ht="25.5" x14ac:dyDescent="0.2">
      <c r="A144" s="2322"/>
      <c r="B144" s="2322"/>
      <c r="C144" s="2324" t="s">
        <v>2826</v>
      </c>
      <c r="D144" s="2322" t="s">
        <v>2827</v>
      </c>
      <c r="E144" s="2322" t="s">
        <v>2372</v>
      </c>
      <c r="F144" s="2322"/>
      <c r="G144" s="2322"/>
      <c r="H144" s="2323" t="s">
        <v>627</v>
      </c>
      <c r="I144" s="890">
        <v>12000</v>
      </c>
      <c r="J144" s="890"/>
      <c r="K144" s="890"/>
      <c r="L144" s="890"/>
      <c r="M144" s="2322"/>
      <c r="N144" s="2322"/>
      <c r="O144" s="2322"/>
      <c r="P144" s="598" t="s">
        <v>2336</v>
      </c>
      <c r="Q144" s="2324" t="s">
        <v>1534</v>
      </c>
      <c r="R144" s="1090"/>
      <c r="S144" s="1090"/>
      <c r="T144" s="1090"/>
      <c r="U144" s="2322"/>
      <c r="V144" s="2322"/>
      <c r="W144" s="2310" t="s">
        <v>427</v>
      </c>
      <c r="X144" s="2310" t="s">
        <v>380</v>
      </c>
      <c r="Y144" s="2310">
        <f>VLOOKUP(X144,Data!$D$2:$E$144,2,FALSE)</f>
        <v>48100000</v>
      </c>
      <c r="AG144" s="2317"/>
    </row>
    <row r="145" spans="1:33" x14ac:dyDescent="0.2">
      <c r="A145" s="2322"/>
      <c r="B145" s="2322"/>
      <c r="C145" s="2324" t="s">
        <v>3103</v>
      </c>
      <c r="D145" s="14" t="s">
        <v>3102</v>
      </c>
      <c r="E145" s="2322" t="s">
        <v>2835</v>
      </c>
      <c r="F145" s="2322"/>
      <c r="G145" s="2322"/>
      <c r="H145" s="2323" t="s">
        <v>627</v>
      </c>
      <c r="I145" s="1090">
        <v>480</v>
      </c>
      <c r="J145" s="1090"/>
      <c r="K145" s="1090"/>
      <c r="L145" s="1090"/>
      <c r="M145" s="2322"/>
      <c r="N145" s="2322"/>
      <c r="O145" s="2322"/>
      <c r="P145" s="1090" t="s">
        <v>2336</v>
      </c>
      <c r="Q145" s="2324" t="s">
        <v>1534</v>
      </c>
      <c r="R145" s="1090"/>
      <c r="S145" s="1090"/>
      <c r="T145" s="1090"/>
      <c r="U145" s="2322"/>
      <c r="V145" s="2322"/>
      <c r="W145" s="2310" t="s">
        <v>427</v>
      </c>
      <c r="X145" s="2310" t="s">
        <v>380</v>
      </c>
      <c r="Y145" s="2310">
        <f>VLOOKUP(X145,Data!$D$2:$E$144,2,FALSE)</f>
        <v>48100000</v>
      </c>
    </row>
    <row r="146" spans="1:33" x14ac:dyDescent="0.2">
      <c r="C146" s="2312" t="s">
        <v>1863</v>
      </c>
      <c r="H146" s="2311" t="s">
        <v>956</v>
      </c>
      <c r="I146" s="2318"/>
      <c r="J146" s="2318"/>
      <c r="K146" s="2318"/>
      <c r="L146" s="2318"/>
      <c r="P146" s="2318"/>
      <c r="Q146" s="2312" t="s">
        <v>1863</v>
      </c>
      <c r="R146" s="2318">
        <v>0</v>
      </c>
      <c r="S146" s="2318">
        <v>-40799.360000000001</v>
      </c>
      <c r="T146" s="2318">
        <v>-25072.75</v>
      </c>
      <c r="Y146" s="2310" t="e">
        <f>VLOOKUP(X146,Data!$D$2:$E$144,2,FALSE)</f>
        <v>#N/A</v>
      </c>
    </row>
    <row r="147" spans="1:33" s="2315" customFormat="1" x14ac:dyDescent="0.2">
      <c r="C147" s="2314"/>
      <c r="D147" s="68"/>
      <c r="H147" s="2313" t="s">
        <v>1112</v>
      </c>
      <c r="I147" s="2319">
        <f>SUM(I148:I149)</f>
        <v>26345.570000000003</v>
      </c>
      <c r="J147" s="2319"/>
      <c r="K147" s="2319"/>
      <c r="L147" s="2319"/>
      <c r="P147" s="2319"/>
      <c r="Q147" s="2314" t="s">
        <v>2019</v>
      </c>
      <c r="R147" s="2319">
        <v>-3640.52</v>
      </c>
      <c r="S147" s="2319">
        <v>-3300.88</v>
      </c>
      <c r="T147" s="2319">
        <v>-25040.17</v>
      </c>
      <c r="Y147" s="2315" t="e">
        <f>VLOOKUP(X147,Data!$D$2:$E$144,2,FALSE)</f>
        <v>#N/A</v>
      </c>
      <c r="AG147" s="2317"/>
    </row>
    <row r="148" spans="1:33" ht="25.5" x14ac:dyDescent="0.2">
      <c r="A148" s="2322"/>
      <c r="B148" s="2322"/>
      <c r="C148" s="2324" t="s">
        <v>3250</v>
      </c>
      <c r="D148" s="14"/>
      <c r="E148" s="2322" t="s">
        <v>2524</v>
      </c>
      <c r="F148" s="2322"/>
      <c r="G148" s="2322"/>
      <c r="H148" s="2311" t="s">
        <v>1112</v>
      </c>
      <c r="I148" s="1090">
        <v>908.4</v>
      </c>
      <c r="J148" s="1090"/>
      <c r="K148" s="1090"/>
      <c r="L148" s="1090"/>
      <c r="P148" s="1090" t="s">
        <v>2337</v>
      </c>
      <c r="Q148" s="2312" t="s">
        <v>2019</v>
      </c>
      <c r="R148" s="1090"/>
      <c r="S148" s="1090"/>
      <c r="T148" s="1090"/>
      <c r="Y148" s="2310" t="e">
        <f>VLOOKUP(X148,Data!$D$2:$E$144,2,FALSE)</f>
        <v>#N/A</v>
      </c>
    </row>
    <row r="149" spans="1:33" x14ac:dyDescent="0.2">
      <c r="A149" s="2322"/>
      <c r="B149" s="2322"/>
      <c r="C149" s="2324" t="s">
        <v>3251</v>
      </c>
      <c r="D149" s="14" t="s">
        <v>2918</v>
      </c>
      <c r="E149" s="2322" t="s">
        <v>2832</v>
      </c>
      <c r="F149" s="2322"/>
      <c r="G149" s="2322"/>
      <c r="H149" s="2311" t="s">
        <v>1112</v>
      </c>
      <c r="I149" s="1090">
        <v>25437.170000000002</v>
      </c>
      <c r="J149" s="1090"/>
      <c r="K149" s="1090"/>
      <c r="L149" s="1090"/>
      <c r="P149" s="1090" t="s">
        <v>2336</v>
      </c>
      <c r="Q149" s="2312" t="s">
        <v>2019</v>
      </c>
      <c r="R149" s="1090"/>
      <c r="S149" s="1090"/>
      <c r="T149" s="1090"/>
      <c r="W149" s="2310" t="s">
        <v>2503</v>
      </c>
      <c r="X149" s="2310" t="s">
        <v>395</v>
      </c>
      <c r="Y149" s="2310">
        <f>VLOOKUP(X149,Data!$D$2:$E$144,2,FALSE)</f>
        <v>35110000</v>
      </c>
    </row>
    <row r="150" spans="1:33" x14ac:dyDescent="0.2">
      <c r="A150" s="2322"/>
      <c r="B150" s="2322"/>
      <c r="C150" s="2324" t="s">
        <v>1569</v>
      </c>
      <c r="D150" s="14" t="s">
        <v>2947</v>
      </c>
      <c r="E150" s="2322" t="s">
        <v>2844</v>
      </c>
      <c r="F150" s="2322"/>
      <c r="G150" s="2322"/>
      <c r="H150" s="2311" t="s">
        <v>662</v>
      </c>
      <c r="I150" s="1090">
        <v>25178.739999999998</v>
      </c>
      <c r="J150" s="1090"/>
      <c r="K150" s="1090"/>
      <c r="L150" s="1090"/>
      <c r="P150" s="1090" t="s">
        <v>2336</v>
      </c>
      <c r="Q150" s="2312" t="s">
        <v>1569</v>
      </c>
      <c r="R150" s="2318">
        <v>-35105.160000000003</v>
      </c>
      <c r="S150" s="2318">
        <v>-20780.05</v>
      </c>
      <c r="T150" s="2318">
        <v>-24975.25</v>
      </c>
      <c r="W150" s="2310" t="s">
        <v>2503</v>
      </c>
      <c r="X150" s="2310" t="s">
        <v>395</v>
      </c>
      <c r="Y150" s="2310">
        <f>VLOOKUP(X150,Data!$D$2:$E$144,2,FALSE)</f>
        <v>35110000</v>
      </c>
    </row>
    <row r="151" spans="1:33" x14ac:dyDescent="0.2">
      <c r="A151" s="2322"/>
      <c r="B151" s="2322"/>
      <c r="C151" s="2324" t="s">
        <v>1766</v>
      </c>
      <c r="D151" s="2322" t="s">
        <v>2722</v>
      </c>
      <c r="E151" s="2322" t="s">
        <v>2372</v>
      </c>
      <c r="F151" s="2322"/>
      <c r="G151" s="2322"/>
      <c r="H151" s="2311" t="s">
        <v>859</v>
      </c>
      <c r="I151" s="1090">
        <v>24696</v>
      </c>
      <c r="J151" s="1090"/>
      <c r="K151" s="1090"/>
      <c r="L151" s="1090"/>
      <c r="P151" s="1090" t="s">
        <v>2336</v>
      </c>
      <c r="Q151" s="2312" t="s">
        <v>1766</v>
      </c>
      <c r="R151" s="2318">
        <v>-20957.75</v>
      </c>
      <c r="S151" s="2318">
        <v>-21840</v>
      </c>
      <c r="T151" s="2318">
        <v>-24696</v>
      </c>
      <c r="W151" s="2310" t="s">
        <v>276</v>
      </c>
      <c r="X151" s="2310" t="s">
        <v>309</v>
      </c>
      <c r="Y151" s="2310">
        <f>VLOOKUP(X151,Data!$D$2:$E$144,2,FALSE)</f>
        <v>80500000</v>
      </c>
    </row>
    <row r="152" spans="1:33" x14ac:dyDescent="0.2">
      <c r="A152" s="2322"/>
      <c r="B152" s="2322"/>
      <c r="C152" s="2324" t="s">
        <v>1566</v>
      </c>
      <c r="D152" s="14" t="s">
        <v>3159</v>
      </c>
      <c r="E152" s="2322" t="s">
        <v>2835</v>
      </c>
      <c r="F152" s="2322"/>
      <c r="G152" s="2322"/>
      <c r="H152" s="2311" t="s">
        <v>659</v>
      </c>
      <c r="I152" s="1090">
        <v>16376</v>
      </c>
      <c r="J152" s="1090"/>
      <c r="K152" s="1090"/>
      <c r="L152" s="1090"/>
      <c r="P152" s="1090" t="s">
        <v>2337</v>
      </c>
      <c r="Q152" s="2312" t="s">
        <v>1566</v>
      </c>
      <c r="R152" s="2318">
        <v>-247</v>
      </c>
      <c r="S152" s="2318">
        <v>-27309.24</v>
      </c>
      <c r="T152" s="2318">
        <v>-24531.8</v>
      </c>
      <c r="W152" s="2310" t="s">
        <v>2503</v>
      </c>
      <c r="X152" s="2310" t="s">
        <v>395</v>
      </c>
      <c r="Y152" s="2310">
        <f>VLOOKUP(X152,Data!$D$2:$E$144,2,FALSE)</f>
        <v>35110000</v>
      </c>
    </row>
    <row r="153" spans="1:33" ht="25.5" x14ac:dyDescent="0.2">
      <c r="A153" s="2322"/>
      <c r="B153" s="2322"/>
      <c r="C153" s="2324" t="s">
        <v>1483</v>
      </c>
      <c r="D153" s="2322" t="s">
        <v>2663</v>
      </c>
      <c r="E153" s="2322" t="s">
        <v>2372</v>
      </c>
      <c r="F153" s="2322"/>
      <c r="G153" s="2322"/>
      <c r="H153" s="2311" t="s">
        <v>576</v>
      </c>
      <c r="I153" s="1090">
        <v>6717.97</v>
      </c>
      <c r="J153" s="1090"/>
      <c r="K153" s="1090"/>
      <c r="L153" s="1090"/>
      <c r="P153" s="1090" t="s">
        <v>2331</v>
      </c>
      <c r="Q153" s="2312" t="s">
        <v>1483</v>
      </c>
      <c r="R153" s="2318">
        <v>-392754.51</v>
      </c>
      <c r="S153" s="2318">
        <v>-29390.91</v>
      </c>
      <c r="T153" s="2318">
        <v>-24513.34</v>
      </c>
      <c r="W153" s="2310" t="s">
        <v>287</v>
      </c>
      <c r="X153" s="2310" t="s">
        <v>417</v>
      </c>
      <c r="Y153" s="2310">
        <f>VLOOKUP(X153,Data!$D$2:$E$144,2,FALSE)</f>
        <v>43800000</v>
      </c>
    </row>
    <row r="154" spans="1:33" ht="25.5" x14ac:dyDescent="0.2">
      <c r="C154" s="2312" t="s">
        <v>1507</v>
      </c>
      <c r="D154" s="2322" t="s">
        <v>2415</v>
      </c>
      <c r="E154" s="2310" t="s">
        <v>2345</v>
      </c>
      <c r="H154" s="2311" t="s">
        <v>600</v>
      </c>
      <c r="I154" s="1090">
        <v>23365</v>
      </c>
      <c r="J154" s="1090"/>
      <c r="K154" s="1090"/>
      <c r="L154" s="1090"/>
      <c r="P154" s="1090" t="s">
        <v>2336</v>
      </c>
      <c r="Q154" s="2312" t="s">
        <v>1507</v>
      </c>
      <c r="R154" s="2318">
        <v>-26065.01</v>
      </c>
      <c r="S154" s="2318">
        <v>-24232.89</v>
      </c>
      <c r="T154" s="2318">
        <v>-24408.16</v>
      </c>
      <c r="W154" s="2310" t="s">
        <v>284</v>
      </c>
      <c r="X154" s="2310" t="s">
        <v>387</v>
      </c>
      <c r="Y154" s="2310">
        <f>VLOOKUP(X154,Data!$D$2:$E$144,2,FALSE)</f>
        <v>30100000</v>
      </c>
    </row>
    <row r="155" spans="1:33" x14ac:dyDescent="0.2">
      <c r="C155" s="2312" t="s">
        <v>2122</v>
      </c>
      <c r="H155" s="2311" t="s">
        <v>1214</v>
      </c>
      <c r="I155" s="2318"/>
      <c r="J155" s="2318"/>
      <c r="K155" s="2318"/>
      <c r="L155" s="2318"/>
      <c r="P155" s="2318"/>
      <c r="Q155" s="2312" t="s">
        <v>2122</v>
      </c>
      <c r="R155" s="2318">
        <v>0</v>
      </c>
      <c r="S155" s="2318">
        <v>-23668.09</v>
      </c>
      <c r="T155" s="2318">
        <v>-23959</v>
      </c>
      <c r="Y155" s="2310" t="e">
        <f>VLOOKUP(X155,Data!$D$2:$E$144,2,FALSE)</f>
        <v>#N/A</v>
      </c>
    </row>
    <row r="156" spans="1:33" x14ac:dyDescent="0.2">
      <c r="C156" s="2312" t="s">
        <v>2255</v>
      </c>
      <c r="H156" s="2311" t="s">
        <v>1347</v>
      </c>
      <c r="I156" s="2318"/>
      <c r="J156" s="2318"/>
      <c r="K156" s="2318"/>
      <c r="L156" s="2318"/>
      <c r="P156" s="2318"/>
      <c r="Q156" s="2312" t="s">
        <v>2255</v>
      </c>
      <c r="R156" s="2318">
        <v>-28495.5</v>
      </c>
      <c r="S156" s="2318">
        <v>-23329</v>
      </c>
      <c r="T156" s="2318">
        <v>-23540.75</v>
      </c>
      <c r="Y156" s="2310" t="e">
        <f>VLOOKUP(X156,Data!$D$2:$E$144,2,FALSE)</f>
        <v>#N/A</v>
      </c>
    </row>
    <row r="157" spans="1:33" s="2315" customFormat="1" x14ac:dyDescent="0.2">
      <c r="A157" s="2310"/>
      <c r="B157" s="2310"/>
      <c r="C157" s="2312" t="s">
        <v>2034</v>
      </c>
      <c r="D157" s="2310"/>
      <c r="E157" s="2310"/>
      <c r="F157" s="2310"/>
      <c r="G157" s="2310"/>
      <c r="H157" s="2311" t="s">
        <v>1127</v>
      </c>
      <c r="I157" s="2318"/>
      <c r="J157" s="2318"/>
      <c r="K157" s="2318"/>
      <c r="L157" s="2318"/>
      <c r="M157" s="2310"/>
      <c r="N157" s="2310"/>
      <c r="O157" s="2310"/>
      <c r="P157" s="2318"/>
      <c r="Q157" s="2312" t="s">
        <v>2034</v>
      </c>
      <c r="R157" s="2318">
        <v>-2400</v>
      </c>
      <c r="S157" s="2318">
        <v>0</v>
      </c>
      <c r="T157" s="2318">
        <v>-23400</v>
      </c>
      <c r="U157" s="2310"/>
      <c r="V157" s="2310"/>
      <c r="W157" s="2310"/>
      <c r="X157" s="2310"/>
      <c r="Y157" s="2310" t="e">
        <f>VLOOKUP(X157,Data!$D$2:$E$144,2,FALSE)</f>
        <v>#N/A</v>
      </c>
      <c r="AG157" s="2317"/>
    </row>
    <row r="158" spans="1:33" x14ac:dyDescent="0.2">
      <c r="A158" s="2315"/>
      <c r="B158" s="2315"/>
      <c r="C158" s="2314"/>
      <c r="D158" s="2315"/>
      <c r="E158" s="2315"/>
      <c r="F158" s="2315"/>
      <c r="G158" s="2315"/>
      <c r="H158" s="2313" t="s">
        <v>874</v>
      </c>
      <c r="I158" s="2319">
        <f>SUM(I159:I162)</f>
        <v>22953.98</v>
      </c>
      <c r="J158" s="2319"/>
      <c r="K158" s="2319"/>
      <c r="L158" s="2319"/>
      <c r="M158" s="2315"/>
      <c r="N158" s="2315"/>
      <c r="O158" s="2315"/>
      <c r="P158" s="2319"/>
      <c r="Q158" s="2314" t="s">
        <v>1781</v>
      </c>
      <c r="R158" s="2319">
        <v>-15318.45</v>
      </c>
      <c r="S158" s="2319">
        <v>-15293.11</v>
      </c>
      <c r="T158" s="2319">
        <v>-22953.98</v>
      </c>
      <c r="U158" s="2315"/>
      <c r="V158" s="2315"/>
      <c r="W158" s="2315"/>
      <c r="X158" s="2315"/>
      <c r="Y158" s="2315" t="e">
        <f>VLOOKUP(X158,Data!$D$2:$E$144,2,FALSE)</f>
        <v>#N/A</v>
      </c>
    </row>
    <row r="159" spans="1:33" x14ac:dyDescent="0.2">
      <c r="A159" s="2322"/>
      <c r="B159" s="2322"/>
      <c r="C159" s="2324" t="s">
        <v>2819</v>
      </c>
      <c r="D159" s="2322" t="s">
        <v>2724</v>
      </c>
      <c r="E159" s="2322" t="s">
        <v>2372</v>
      </c>
      <c r="F159" s="2322"/>
      <c r="G159" s="2322"/>
      <c r="H159" s="2311" t="s">
        <v>874</v>
      </c>
      <c r="I159" s="1090">
        <v>233.34</v>
      </c>
      <c r="J159" s="1090"/>
      <c r="K159" s="1090"/>
      <c r="L159" s="1090"/>
      <c r="P159" s="1090" t="s">
        <v>2336</v>
      </c>
      <c r="Q159" s="2312" t="s">
        <v>1781</v>
      </c>
      <c r="R159" s="1090"/>
      <c r="S159" s="1090"/>
      <c r="T159" s="1090"/>
      <c r="W159" s="2310" t="s">
        <v>288</v>
      </c>
      <c r="X159" s="2310" t="s">
        <v>421</v>
      </c>
      <c r="Y159" s="2310">
        <f>VLOOKUP(X159,Data!$D$2:$E$144,2,FALSE)</f>
        <v>55110000</v>
      </c>
    </row>
    <row r="160" spans="1:33" x14ac:dyDescent="0.2">
      <c r="A160" s="2322"/>
      <c r="B160" s="2322"/>
      <c r="C160" s="2324" t="s">
        <v>2820</v>
      </c>
      <c r="D160" s="2322" t="s">
        <v>2821</v>
      </c>
      <c r="E160" s="2322" t="s">
        <v>2372</v>
      </c>
      <c r="F160" s="2322"/>
      <c r="G160" s="2322"/>
      <c r="H160" s="2311" t="s">
        <v>874</v>
      </c>
      <c r="I160" s="890">
        <v>233.32</v>
      </c>
      <c r="J160" s="890"/>
      <c r="K160" s="890"/>
      <c r="L160" s="890"/>
      <c r="P160" s="598" t="s">
        <v>2336</v>
      </c>
      <c r="Q160" s="2312" t="s">
        <v>1781</v>
      </c>
      <c r="R160" s="1090"/>
      <c r="S160" s="1090"/>
      <c r="T160" s="1090"/>
      <c r="W160" s="2310" t="s">
        <v>288</v>
      </c>
      <c r="X160" s="2310" t="s">
        <v>421</v>
      </c>
      <c r="Y160" s="2310">
        <f>VLOOKUP(X160,Data!$D$2:$E$144,2,FALSE)</f>
        <v>55110000</v>
      </c>
    </row>
    <row r="161" spans="1:33" x14ac:dyDescent="0.2">
      <c r="A161" s="2322"/>
      <c r="B161" s="2322"/>
      <c r="C161" s="2324" t="s">
        <v>2822</v>
      </c>
      <c r="D161" s="2322" t="s">
        <v>2824</v>
      </c>
      <c r="E161" s="2322" t="s">
        <v>2372</v>
      </c>
      <c r="F161" s="2322"/>
      <c r="G161" s="2322"/>
      <c r="H161" s="2311" t="s">
        <v>874</v>
      </c>
      <c r="I161" s="890">
        <v>20492.349999999999</v>
      </c>
      <c r="J161" s="890"/>
      <c r="K161" s="890"/>
      <c r="L161" s="890"/>
      <c r="P161" s="598" t="s">
        <v>2336</v>
      </c>
      <c r="Q161" s="2312" t="s">
        <v>1781</v>
      </c>
      <c r="R161" s="1090"/>
      <c r="S161" s="1090"/>
      <c r="T161" s="1090"/>
      <c r="W161" s="2310" t="s">
        <v>288</v>
      </c>
      <c r="X161" s="2310" t="s">
        <v>421</v>
      </c>
      <c r="Y161" s="2310">
        <f>VLOOKUP(X161,Data!$D$2:$E$144,2,FALSE)</f>
        <v>55110000</v>
      </c>
    </row>
    <row r="162" spans="1:33" x14ac:dyDescent="0.2">
      <c r="A162" s="2322"/>
      <c r="B162" s="2322"/>
      <c r="C162" s="2324" t="s">
        <v>2823</v>
      </c>
      <c r="D162" s="2322" t="s">
        <v>2825</v>
      </c>
      <c r="E162" s="2322" t="s">
        <v>2372</v>
      </c>
      <c r="F162" s="2322"/>
      <c r="G162" s="2322"/>
      <c r="H162" s="2311" t="s">
        <v>874</v>
      </c>
      <c r="I162" s="890">
        <v>1994.97</v>
      </c>
      <c r="J162" s="890"/>
      <c r="K162" s="890"/>
      <c r="L162" s="890"/>
      <c r="P162" s="598" t="s">
        <v>2336</v>
      </c>
      <c r="Q162" s="2312" t="s">
        <v>1781</v>
      </c>
      <c r="R162" s="1090"/>
      <c r="S162" s="1090"/>
      <c r="T162" s="1090"/>
      <c r="W162" s="2310" t="s">
        <v>288</v>
      </c>
      <c r="X162" s="2310" t="s">
        <v>421</v>
      </c>
      <c r="Y162" s="2310">
        <f>VLOOKUP(X162,Data!$D$2:$E$144,2,FALSE)</f>
        <v>55110000</v>
      </c>
    </row>
    <row r="163" spans="1:33" x14ac:dyDescent="0.2">
      <c r="A163" s="2315"/>
      <c r="B163" s="2315"/>
      <c r="C163" s="2314"/>
      <c r="D163" s="68"/>
      <c r="E163" s="2315"/>
      <c r="F163" s="2315"/>
      <c r="G163" s="2315"/>
      <c r="H163" s="2313" t="s">
        <v>632</v>
      </c>
      <c r="I163" s="2319">
        <f>SUM(I164:I165)</f>
        <v>25179</v>
      </c>
      <c r="J163" s="2319"/>
      <c r="K163" s="2319"/>
      <c r="L163" s="2319"/>
      <c r="M163" s="2315"/>
      <c r="N163" s="2315"/>
      <c r="O163" s="2315"/>
      <c r="P163" s="2319"/>
      <c r="Q163" s="2314" t="s">
        <v>1539</v>
      </c>
      <c r="R163" s="2319">
        <v>-25634.44</v>
      </c>
      <c r="S163" s="2319">
        <v>-23387.22</v>
      </c>
      <c r="T163" s="2319">
        <v>-22709.26</v>
      </c>
      <c r="U163" s="2315"/>
      <c r="V163" s="2315"/>
      <c r="W163" s="2315"/>
      <c r="X163" s="2315"/>
      <c r="Y163" s="2315" t="e">
        <f>VLOOKUP(X163,Data!$D$2:$E$144,2,FALSE)</f>
        <v>#N/A</v>
      </c>
    </row>
    <row r="164" spans="1:33" x14ac:dyDescent="0.2">
      <c r="A164" s="2322"/>
      <c r="B164" s="2322"/>
      <c r="C164" s="2324" t="s">
        <v>3240</v>
      </c>
      <c r="D164" s="14" t="s">
        <v>2682</v>
      </c>
      <c r="E164" s="2322" t="s">
        <v>2372</v>
      </c>
      <c r="F164" s="2322"/>
      <c r="G164" s="2322"/>
      <c r="H164" s="2311" t="s">
        <v>632</v>
      </c>
      <c r="I164" s="1090">
        <v>0</v>
      </c>
      <c r="J164" s="1090"/>
      <c r="K164" s="1090"/>
      <c r="L164" s="1090"/>
      <c r="P164" s="1090" t="s">
        <v>2336</v>
      </c>
      <c r="Q164" s="2312" t="s">
        <v>1539</v>
      </c>
      <c r="R164" s="1090"/>
      <c r="S164" s="1090"/>
      <c r="T164" s="1090"/>
      <c r="W164" s="2310" t="s">
        <v>276</v>
      </c>
      <c r="X164" s="2310" t="s">
        <v>309</v>
      </c>
      <c r="Y164" s="2310">
        <f>VLOOKUP(X164,Data!$D$2:$E$144,2,FALSE)</f>
        <v>80500000</v>
      </c>
    </row>
    <row r="165" spans="1:33" x14ac:dyDescent="0.2">
      <c r="A165" s="2322"/>
      <c r="B165" s="2322"/>
      <c r="C165" s="2324" t="s">
        <v>3241</v>
      </c>
      <c r="D165" s="14" t="s">
        <v>3112</v>
      </c>
      <c r="E165" s="2322" t="s">
        <v>2835</v>
      </c>
      <c r="F165" s="2322"/>
      <c r="G165" s="2322"/>
      <c r="H165" s="2311" t="s">
        <v>632</v>
      </c>
      <c r="I165" s="1090">
        <v>25179</v>
      </c>
      <c r="J165" s="1090"/>
      <c r="K165" s="1090"/>
      <c r="L165" s="1090"/>
      <c r="P165" s="1090" t="s">
        <v>2336</v>
      </c>
      <c r="Q165" s="2312" t="s">
        <v>1539</v>
      </c>
      <c r="R165" s="1090"/>
      <c r="S165" s="1090"/>
      <c r="T165" s="1090"/>
      <c r="W165" s="2310" t="s">
        <v>2503</v>
      </c>
      <c r="X165" s="2310" t="s">
        <v>395</v>
      </c>
      <c r="Y165" s="2310">
        <f>VLOOKUP(X165,Data!$D$2:$E$144,2,FALSE)</f>
        <v>35110000</v>
      </c>
    </row>
    <row r="166" spans="1:33" ht="25.5" x14ac:dyDescent="0.2">
      <c r="A166" s="2322"/>
      <c r="B166" s="2322"/>
      <c r="C166" s="2324" t="s">
        <v>1491</v>
      </c>
      <c r="D166" s="14" t="s">
        <v>3057</v>
      </c>
      <c r="E166" s="2322" t="s">
        <v>2832</v>
      </c>
      <c r="F166" s="2322"/>
      <c r="G166" s="2322"/>
      <c r="H166" s="2311" t="s">
        <v>584</v>
      </c>
      <c r="I166" s="1090">
        <v>23416</v>
      </c>
      <c r="J166" s="1090"/>
      <c r="K166" s="1090"/>
      <c r="L166" s="1090"/>
      <c r="P166" s="1090" t="s">
        <v>2336</v>
      </c>
      <c r="Q166" s="2312" t="s">
        <v>1491</v>
      </c>
      <c r="R166" s="2318">
        <v>-36716.839999999997</v>
      </c>
      <c r="S166" s="2318">
        <v>-26340.55</v>
      </c>
      <c r="T166" s="2318">
        <v>-22035.7</v>
      </c>
      <c r="W166" s="2310" t="s">
        <v>287</v>
      </c>
      <c r="X166" s="2310" t="s">
        <v>410</v>
      </c>
      <c r="Y166" s="2310">
        <f>VLOOKUP(X166,Data!$D$2:$E$144,2,FALSE)</f>
        <v>34100000</v>
      </c>
    </row>
    <row r="167" spans="1:33" x14ac:dyDescent="0.2">
      <c r="A167" s="2315"/>
      <c r="B167" s="2315"/>
      <c r="C167" s="2314"/>
      <c r="D167" s="68"/>
      <c r="E167" s="2315"/>
      <c r="F167" s="2315"/>
      <c r="G167" s="2315"/>
      <c r="H167" s="2313" t="s">
        <v>555</v>
      </c>
      <c r="I167" s="2319">
        <f>SUM(I168:I169)</f>
        <v>5093</v>
      </c>
      <c r="J167" s="2319"/>
      <c r="K167" s="2319"/>
      <c r="L167" s="2319"/>
      <c r="M167" s="2315"/>
      <c r="N167" s="2315"/>
      <c r="O167" s="2315"/>
      <c r="P167" s="2319"/>
      <c r="Q167" s="2314" t="s">
        <v>1462</v>
      </c>
      <c r="R167" s="2319">
        <v>-19785</v>
      </c>
      <c r="S167" s="2319">
        <v>-22250</v>
      </c>
      <c r="T167" s="2319">
        <v>-22022.59</v>
      </c>
      <c r="U167" s="2315"/>
      <c r="V167" s="2315"/>
      <c r="W167" s="2315"/>
      <c r="X167" s="2315"/>
      <c r="Y167" s="2315" t="e">
        <f>VLOOKUP(X167,Data!$D$2:$E$144,2,FALSE)</f>
        <v>#N/A</v>
      </c>
    </row>
    <row r="168" spans="1:33" x14ac:dyDescent="0.2">
      <c r="A168" s="2322"/>
      <c r="B168" s="2322"/>
      <c r="C168" s="2324" t="s">
        <v>2846</v>
      </c>
      <c r="D168" s="14" t="s">
        <v>2394</v>
      </c>
      <c r="E168" s="2322" t="s">
        <v>2345</v>
      </c>
      <c r="F168" s="2322"/>
      <c r="G168" s="2322"/>
      <c r="H168" s="2323" t="s">
        <v>555</v>
      </c>
      <c r="I168" s="1090">
        <v>3255</v>
      </c>
      <c r="J168" s="1090"/>
      <c r="K168" s="1090"/>
      <c r="L168" s="1090"/>
      <c r="M168" s="2322"/>
      <c r="N168" s="2322"/>
      <c r="O168" s="2322"/>
      <c r="P168" s="1090" t="s">
        <v>2331</v>
      </c>
      <c r="Q168" s="2324" t="s">
        <v>1462</v>
      </c>
      <c r="R168" s="1090"/>
      <c r="S168" s="1090"/>
      <c r="T168" s="1090"/>
      <c r="U168" s="2322"/>
      <c r="V168" s="2322"/>
      <c r="W168" s="2310" t="s">
        <v>427</v>
      </c>
      <c r="X168" s="2310" t="s">
        <v>371</v>
      </c>
      <c r="Y168" s="2310">
        <f>VLOOKUP(X168,Data!$D$2:$E$144,2,FALSE)</f>
        <v>72610000</v>
      </c>
    </row>
    <row r="169" spans="1:33" x14ac:dyDescent="0.2">
      <c r="A169" s="2322"/>
      <c r="B169" s="2322"/>
      <c r="C169" s="2324" t="s">
        <v>2847</v>
      </c>
      <c r="D169" s="2322" t="s">
        <v>2845</v>
      </c>
      <c r="E169" s="2322" t="s">
        <v>2844</v>
      </c>
      <c r="F169" s="2322"/>
      <c r="G169" s="2322"/>
      <c r="H169" s="2323" t="s">
        <v>555</v>
      </c>
      <c r="I169" s="1090">
        <v>1838</v>
      </c>
      <c r="J169" s="1090"/>
      <c r="K169" s="1090"/>
      <c r="L169" s="1090"/>
      <c r="M169" s="2322"/>
      <c r="N169" s="2322"/>
      <c r="O169" s="2322"/>
      <c r="P169" s="1090" t="s">
        <v>2336</v>
      </c>
      <c r="Q169" s="2324" t="s">
        <v>1462</v>
      </c>
      <c r="R169" s="1090"/>
      <c r="S169" s="1090"/>
      <c r="T169" s="1090"/>
      <c r="U169" s="2322"/>
      <c r="V169" s="2322"/>
      <c r="W169" s="2310" t="s">
        <v>2503</v>
      </c>
      <c r="X169" s="2310" t="s">
        <v>395</v>
      </c>
      <c r="Y169" s="2310">
        <f>VLOOKUP(X169,Data!$D$2:$E$144,2,FALSE)</f>
        <v>35110000</v>
      </c>
    </row>
    <row r="170" spans="1:33" x14ac:dyDescent="0.2">
      <c r="A170" s="2315"/>
      <c r="B170" s="2315"/>
      <c r="C170" s="2314"/>
      <c r="D170" s="68"/>
      <c r="E170" s="2315"/>
      <c r="F170" s="2315"/>
      <c r="G170" s="2315"/>
      <c r="H170" s="2313" t="s">
        <v>886</v>
      </c>
      <c r="I170" s="2319">
        <f>SUM(I171:I173)</f>
        <v>34775</v>
      </c>
      <c r="J170" s="2319"/>
      <c r="K170" s="2319"/>
      <c r="L170" s="2319"/>
      <c r="M170" s="2315"/>
      <c r="N170" s="2315"/>
      <c r="O170" s="2315"/>
      <c r="P170" s="2319"/>
      <c r="Q170" s="2314" t="s">
        <v>1793</v>
      </c>
      <c r="R170" s="2319">
        <v>-23143.439999999999</v>
      </c>
      <c r="S170" s="2319">
        <v>-25952.080000000002</v>
      </c>
      <c r="T170" s="2319">
        <v>-22012.01</v>
      </c>
      <c r="U170" s="2315"/>
      <c r="V170" s="2315"/>
      <c r="W170" s="2315"/>
      <c r="X170" s="2315"/>
      <c r="Y170" s="2315" t="e">
        <f>VLOOKUP(X170,Data!$D$2:$E$144,2,FALSE)</f>
        <v>#N/A</v>
      </c>
    </row>
    <row r="171" spans="1:33" x14ac:dyDescent="0.2">
      <c r="A171" s="2322"/>
      <c r="B171" s="2322"/>
      <c r="C171" s="2324" t="s">
        <v>2459</v>
      </c>
      <c r="D171" s="14" t="s">
        <v>2461</v>
      </c>
      <c r="E171" s="2322" t="s">
        <v>2345</v>
      </c>
      <c r="F171" s="2322"/>
      <c r="G171" s="2322"/>
      <c r="H171" s="2323" t="s">
        <v>886</v>
      </c>
      <c r="I171" s="1090">
        <v>11900</v>
      </c>
      <c r="J171" s="1090"/>
      <c r="K171" s="1090"/>
      <c r="L171" s="1090"/>
      <c r="M171" s="2322"/>
      <c r="N171" s="2322"/>
      <c r="O171" s="2322"/>
      <c r="P171" s="2318"/>
      <c r="Q171" s="2324" t="s">
        <v>1793</v>
      </c>
      <c r="R171" s="1090"/>
      <c r="S171" s="1090"/>
      <c r="T171" s="1090"/>
      <c r="U171" s="2322"/>
      <c r="V171" s="2322"/>
      <c r="W171" s="2310" t="s">
        <v>427</v>
      </c>
      <c r="X171" s="2310" t="s">
        <v>377</v>
      </c>
      <c r="Y171" s="2310">
        <f>VLOOKUP(X171,Data!$D$2:$E$144,2,FALSE)</f>
        <v>32230000</v>
      </c>
    </row>
    <row r="172" spans="1:33" s="2315" customFormat="1" x14ac:dyDescent="0.2">
      <c r="A172" s="2322"/>
      <c r="B172" s="2322"/>
      <c r="C172" s="2324" t="s">
        <v>2460</v>
      </c>
      <c r="D172" s="14" t="s">
        <v>2462</v>
      </c>
      <c r="E172" s="2322" t="s">
        <v>2345</v>
      </c>
      <c r="F172" s="2322"/>
      <c r="G172" s="2322"/>
      <c r="H172" s="2323" t="s">
        <v>886</v>
      </c>
      <c r="I172" s="1090">
        <v>5200</v>
      </c>
      <c r="J172" s="1090"/>
      <c r="K172" s="1090"/>
      <c r="L172" s="1090"/>
      <c r="M172" s="2322"/>
      <c r="N172" s="2322"/>
      <c r="O172" s="2322"/>
      <c r="P172" s="2318" t="s">
        <v>2336</v>
      </c>
      <c r="Q172" s="2324" t="s">
        <v>1793</v>
      </c>
      <c r="R172" s="1090"/>
      <c r="S172" s="1090"/>
      <c r="T172" s="1090"/>
      <c r="U172" s="2322"/>
      <c r="V172" s="2322"/>
      <c r="W172" s="2310" t="s">
        <v>427</v>
      </c>
      <c r="X172" s="2310" t="s">
        <v>377</v>
      </c>
      <c r="Y172" s="2310">
        <f>VLOOKUP(X172,Data!$D$2:$E$144,2,FALSE)</f>
        <v>32230000</v>
      </c>
      <c r="AG172" s="2317"/>
    </row>
    <row r="173" spans="1:33" ht="25.5" x14ac:dyDescent="0.2">
      <c r="A173" s="2322"/>
      <c r="B173" s="2322"/>
      <c r="C173" s="2324" t="s">
        <v>2850</v>
      </c>
      <c r="D173" s="2322" t="s">
        <v>2849</v>
      </c>
      <c r="E173" s="2322" t="s">
        <v>2835</v>
      </c>
      <c r="F173" s="2322"/>
      <c r="G173" s="2322"/>
      <c r="H173" s="2323" t="s">
        <v>886</v>
      </c>
      <c r="I173" s="1090">
        <v>17675</v>
      </c>
      <c r="J173" s="1090"/>
      <c r="K173" s="1090"/>
      <c r="L173" s="1090"/>
      <c r="M173" s="2322"/>
      <c r="N173" s="2322"/>
      <c r="O173" s="2322"/>
      <c r="P173" s="1090" t="s">
        <v>2336</v>
      </c>
      <c r="Q173" s="2324" t="s">
        <v>1793</v>
      </c>
      <c r="R173" s="1090"/>
      <c r="S173" s="1090"/>
      <c r="T173" s="1090"/>
      <c r="U173" s="2322"/>
      <c r="V173" s="2322"/>
      <c r="W173" s="2310" t="s">
        <v>427</v>
      </c>
      <c r="X173" s="2310" t="s">
        <v>377</v>
      </c>
      <c r="Y173" s="2310">
        <f>VLOOKUP(X173,Data!$D$2:$E$144,2,FALSE)</f>
        <v>32230000</v>
      </c>
    </row>
    <row r="174" spans="1:33" x14ac:dyDescent="0.2">
      <c r="A174" s="2315"/>
      <c r="B174" s="2315"/>
      <c r="C174" s="2314"/>
      <c r="D174" s="68"/>
      <c r="E174" s="2315"/>
      <c r="F174" s="2315"/>
      <c r="G174" s="2315"/>
      <c r="H174" s="2313" t="s">
        <v>789</v>
      </c>
      <c r="I174" s="2319">
        <f>SUM(I175:I178)</f>
        <v>28658</v>
      </c>
      <c r="J174" s="2319"/>
      <c r="K174" s="2319"/>
      <c r="L174" s="2319"/>
      <c r="M174" s="2315"/>
      <c r="N174" s="2315"/>
      <c r="O174" s="2315"/>
      <c r="P174" s="2319"/>
      <c r="Q174" s="2314" t="s">
        <v>1696</v>
      </c>
      <c r="R174" s="2319">
        <v>-20889.68</v>
      </c>
      <c r="S174" s="2319">
        <v>-20187.77</v>
      </c>
      <c r="T174" s="2319">
        <v>-21919.3</v>
      </c>
      <c r="U174" s="2315"/>
      <c r="V174" s="2315"/>
      <c r="W174" s="2315"/>
      <c r="X174" s="2315"/>
      <c r="Y174" s="2315" t="e">
        <f>VLOOKUP(X174,Data!$D$2:$E$144,2,FALSE)</f>
        <v>#N/A</v>
      </c>
    </row>
    <row r="175" spans="1:33" s="2315" customFormat="1" x14ac:dyDescent="0.2">
      <c r="A175" s="2322"/>
      <c r="B175" s="2322"/>
      <c r="C175" s="2324" t="s">
        <v>2452</v>
      </c>
      <c r="D175" s="132" t="s">
        <v>2455</v>
      </c>
      <c r="E175" s="2322" t="s">
        <v>2345</v>
      </c>
      <c r="F175" s="2322"/>
      <c r="G175" s="2322"/>
      <c r="H175" s="2323" t="s">
        <v>789</v>
      </c>
      <c r="I175" s="424">
        <v>11475</v>
      </c>
      <c r="J175" s="424"/>
      <c r="K175" s="424"/>
      <c r="L175" s="424"/>
      <c r="M175" s="2322"/>
      <c r="N175" s="2322"/>
      <c r="O175" s="2322"/>
      <c r="P175" s="424" t="s">
        <v>2336</v>
      </c>
      <c r="Q175" s="2324" t="s">
        <v>1696</v>
      </c>
      <c r="R175" s="1090"/>
      <c r="S175" s="1090"/>
      <c r="T175" s="1090"/>
      <c r="U175" s="2322"/>
      <c r="V175" s="2322"/>
      <c r="W175" s="2310" t="s">
        <v>427</v>
      </c>
      <c r="X175" s="2310" t="s">
        <v>380</v>
      </c>
      <c r="Y175" s="2310">
        <f>VLOOKUP(X175,Data!$D$2:$E$144,2,FALSE)</f>
        <v>48100000</v>
      </c>
      <c r="AG175" s="2317"/>
    </row>
    <row r="176" spans="1:33" s="2322" customFormat="1" x14ac:dyDescent="0.2">
      <c r="C176" s="2324" t="s">
        <v>2453</v>
      </c>
      <c r="D176" s="132" t="s">
        <v>2456</v>
      </c>
      <c r="E176" s="2322" t="s">
        <v>2345</v>
      </c>
      <c r="H176" s="2323" t="s">
        <v>789</v>
      </c>
      <c r="I176" s="424">
        <v>12000</v>
      </c>
      <c r="J176" s="424"/>
      <c r="K176" s="424"/>
      <c r="L176" s="424"/>
      <c r="P176" s="424" t="s">
        <v>2336</v>
      </c>
      <c r="Q176" s="2324" t="s">
        <v>1696</v>
      </c>
      <c r="R176" s="1090"/>
      <c r="S176" s="1090"/>
      <c r="T176" s="1090"/>
      <c r="W176" s="2310" t="s">
        <v>427</v>
      </c>
      <c r="X176" s="2310" t="s">
        <v>380</v>
      </c>
      <c r="Y176" s="2310">
        <f>VLOOKUP(X176,Data!$D$2:$E$144,2,FALSE)</f>
        <v>48100000</v>
      </c>
      <c r="AG176" s="2325"/>
    </row>
    <row r="177" spans="1:33" s="2322" customFormat="1" x14ac:dyDescent="0.2">
      <c r="C177" s="2324" t="s">
        <v>2454</v>
      </c>
      <c r="D177" s="132" t="s">
        <v>2457</v>
      </c>
      <c r="E177" s="2322" t="s">
        <v>2345</v>
      </c>
      <c r="H177" s="2323" t="s">
        <v>789</v>
      </c>
      <c r="I177" s="424">
        <v>5183</v>
      </c>
      <c r="J177" s="424"/>
      <c r="K177" s="424"/>
      <c r="L177" s="424"/>
      <c r="P177" s="424" t="s">
        <v>2336</v>
      </c>
      <c r="Q177" s="2324" t="s">
        <v>1696</v>
      </c>
      <c r="R177" s="1090"/>
      <c r="S177" s="1090"/>
      <c r="T177" s="1090"/>
      <c r="W177" s="2310" t="s">
        <v>427</v>
      </c>
      <c r="X177" s="2310" t="s">
        <v>380</v>
      </c>
      <c r="Y177" s="2310">
        <f>VLOOKUP(X177,Data!$D$2:$E$144,2,FALSE)</f>
        <v>48100000</v>
      </c>
      <c r="AG177" s="2325"/>
    </row>
    <row r="178" spans="1:33" s="2315" customFormat="1" x14ac:dyDescent="0.2">
      <c r="A178" s="2322"/>
      <c r="B178" s="2322"/>
      <c r="C178" s="2324" t="s">
        <v>2714</v>
      </c>
      <c r="D178" s="14" t="s">
        <v>2713</v>
      </c>
      <c r="E178" s="2322" t="s">
        <v>2372</v>
      </c>
      <c r="F178" s="2322"/>
      <c r="G178" s="2322"/>
      <c r="H178" s="2323" t="s">
        <v>789</v>
      </c>
      <c r="I178" s="1090">
        <v>0</v>
      </c>
      <c r="J178" s="1090"/>
      <c r="K178" s="1090"/>
      <c r="L178" s="1090"/>
      <c r="M178" s="2322"/>
      <c r="N178" s="2322"/>
      <c r="O178" s="2322"/>
      <c r="P178" s="1090" t="s">
        <v>2337</v>
      </c>
      <c r="Q178" s="2324" t="s">
        <v>1696</v>
      </c>
      <c r="R178" s="1090"/>
      <c r="S178" s="1090"/>
      <c r="T178" s="1090"/>
      <c r="U178" s="2322"/>
      <c r="V178" s="2322"/>
      <c r="W178" s="2310" t="s">
        <v>276</v>
      </c>
      <c r="X178" s="2310" t="s">
        <v>309</v>
      </c>
      <c r="Y178" s="2310">
        <f>VLOOKUP(X178,Data!$D$2:$E$144,2,FALSE)</f>
        <v>80500000</v>
      </c>
      <c r="AG178" s="2317"/>
    </row>
    <row r="179" spans="1:33" x14ac:dyDescent="0.2">
      <c r="A179" s="2322"/>
      <c r="B179" s="2322"/>
      <c r="C179" s="2324" t="s">
        <v>2913</v>
      </c>
      <c r="D179" s="14" t="s">
        <v>2912</v>
      </c>
      <c r="E179" s="2322" t="s">
        <v>2832</v>
      </c>
      <c r="F179" s="2322"/>
      <c r="G179" s="2322"/>
      <c r="H179" s="2323" t="s">
        <v>789</v>
      </c>
      <c r="I179" s="1090">
        <v>0</v>
      </c>
      <c r="J179" s="1090"/>
      <c r="K179" s="1090"/>
      <c r="L179" s="1090"/>
      <c r="M179" s="2322"/>
      <c r="N179" s="2322"/>
      <c r="O179" s="2322"/>
      <c r="P179" s="1090" t="s">
        <v>2336</v>
      </c>
      <c r="Q179" s="2324" t="s">
        <v>1696</v>
      </c>
      <c r="R179" s="1090"/>
      <c r="S179" s="1090"/>
      <c r="T179" s="1090"/>
      <c r="U179" s="2322"/>
      <c r="V179" s="2322"/>
      <c r="W179" s="2310" t="s">
        <v>280</v>
      </c>
      <c r="X179" s="2310" t="s">
        <v>350</v>
      </c>
      <c r="Y179" s="2310">
        <f>VLOOKUP(X179,Data!$D$2:$E$144,2,FALSE)</f>
        <v>31500000</v>
      </c>
    </row>
    <row r="180" spans="1:33" x14ac:dyDescent="0.2">
      <c r="C180" s="2312" t="s">
        <v>2028</v>
      </c>
      <c r="D180" s="14" t="s">
        <v>2470</v>
      </c>
      <c r="E180" s="2310" t="s">
        <v>2345</v>
      </c>
      <c r="H180" s="2311" t="s">
        <v>1121</v>
      </c>
      <c r="I180" s="1090">
        <v>3000</v>
      </c>
      <c r="J180" s="1090"/>
      <c r="K180" s="1090"/>
      <c r="L180" s="1090"/>
      <c r="P180" s="1090" t="s">
        <v>2336</v>
      </c>
      <c r="Q180" s="2312" t="s">
        <v>2028</v>
      </c>
      <c r="R180" s="2318">
        <v>-32571.21</v>
      </c>
      <c r="S180" s="2318">
        <v>-116916.43</v>
      </c>
      <c r="T180" s="2318">
        <v>-21904.3</v>
      </c>
      <c r="W180" s="2310" t="s">
        <v>427</v>
      </c>
      <c r="X180" s="2310" t="s">
        <v>370</v>
      </c>
      <c r="Y180" s="2310">
        <f>VLOOKUP(X180,Data!$D$2:$E$144,2,FALSE)</f>
        <v>30200000</v>
      </c>
    </row>
    <row r="181" spans="1:33" ht="25.5" x14ac:dyDescent="0.2">
      <c r="A181" s="2322"/>
      <c r="B181" s="2322"/>
      <c r="C181" s="2324" t="s">
        <v>1724</v>
      </c>
      <c r="D181" s="14" t="s">
        <v>2910</v>
      </c>
      <c r="E181" s="2322" t="s">
        <v>2832</v>
      </c>
      <c r="F181" s="2322"/>
      <c r="G181" s="2322"/>
      <c r="H181" s="2311" t="s">
        <v>817</v>
      </c>
      <c r="I181" s="1090">
        <v>0</v>
      </c>
      <c r="J181" s="1090"/>
      <c r="K181" s="1090"/>
      <c r="L181" s="1090"/>
      <c r="P181" s="1090" t="s">
        <v>2337</v>
      </c>
      <c r="Q181" s="2312" t="s">
        <v>1724</v>
      </c>
      <c r="R181" s="2318">
        <v>0</v>
      </c>
      <c r="S181" s="2318">
        <v>0</v>
      </c>
      <c r="T181" s="2318">
        <v>-21443.45</v>
      </c>
      <c r="W181" s="2310" t="s">
        <v>287</v>
      </c>
      <c r="X181" s="2310" t="s">
        <v>410</v>
      </c>
      <c r="Y181" s="2310">
        <f>VLOOKUP(X181,Data!$D$2:$E$144,2,FALSE)</f>
        <v>34100000</v>
      </c>
    </row>
    <row r="182" spans="1:33" s="2315" customFormat="1" x14ac:dyDescent="0.2">
      <c r="A182" s="2310"/>
      <c r="B182" s="2310"/>
      <c r="C182" s="2312" t="s">
        <v>1615</v>
      </c>
      <c r="D182" s="2310" t="s">
        <v>2352</v>
      </c>
      <c r="E182" s="2310" t="s">
        <v>2351</v>
      </c>
      <c r="F182" s="2310"/>
      <c r="G182" s="2310"/>
      <c r="H182" s="2311" t="s">
        <v>708</v>
      </c>
      <c r="I182" s="2318">
        <v>9228.16</v>
      </c>
      <c r="J182" s="2318"/>
      <c r="K182" s="2318"/>
      <c r="L182" s="2318"/>
      <c r="M182" s="2310"/>
      <c r="N182" s="2310"/>
      <c r="O182" s="2310"/>
      <c r="P182" s="2318" t="s">
        <v>2336</v>
      </c>
      <c r="Q182" s="2312" t="s">
        <v>1615</v>
      </c>
      <c r="R182" s="2318">
        <v>-10666.85</v>
      </c>
      <c r="S182" s="2318">
        <v>0</v>
      </c>
      <c r="T182" s="2318">
        <v>-21270.32</v>
      </c>
      <c r="U182" s="2310"/>
      <c r="V182" s="2310"/>
      <c r="W182" s="2310" t="s">
        <v>276</v>
      </c>
      <c r="X182" s="2310" t="s">
        <v>318</v>
      </c>
      <c r="Y182" s="2310">
        <f>VLOOKUP(X182,Data!$D$2:$E$144,2,FALSE)</f>
        <v>79600000</v>
      </c>
      <c r="AG182" s="2317"/>
    </row>
    <row r="183" spans="1:33" s="2322" customFormat="1" x14ac:dyDescent="0.2">
      <c r="A183" s="2310"/>
      <c r="B183" s="2310"/>
      <c r="C183" s="2312" t="s">
        <v>1797</v>
      </c>
      <c r="D183" s="2310"/>
      <c r="E183" s="2310"/>
      <c r="F183" s="2310"/>
      <c r="G183" s="2310"/>
      <c r="H183" s="2311" t="s">
        <v>890</v>
      </c>
      <c r="I183" s="2318"/>
      <c r="J183" s="2318"/>
      <c r="K183" s="2318"/>
      <c r="L183" s="2318"/>
      <c r="M183" s="2310"/>
      <c r="N183" s="2310"/>
      <c r="O183" s="2310"/>
      <c r="P183" s="2318"/>
      <c r="Q183" s="2312" t="s">
        <v>1797</v>
      </c>
      <c r="R183" s="2318">
        <v>-42520.959999999999</v>
      </c>
      <c r="S183" s="2318">
        <v>-41391.19</v>
      </c>
      <c r="T183" s="2318">
        <v>-21043.87</v>
      </c>
      <c r="U183" s="2310"/>
      <c r="V183" s="2310"/>
      <c r="W183" s="2310"/>
      <c r="X183" s="2310"/>
      <c r="Y183" s="2310" t="e">
        <f>VLOOKUP(X183,Data!$D$2:$E$144,2,FALSE)</f>
        <v>#N/A</v>
      </c>
      <c r="AG183" s="2325"/>
    </row>
    <row r="184" spans="1:33" s="2322" customFormat="1" ht="25.5" x14ac:dyDescent="0.2">
      <c r="C184" s="2324" t="s">
        <v>1707</v>
      </c>
      <c r="D184" s="2322" t="s">
        <v>2715</v>
      </c>
      <c r="E184" s="2322" t="s">
        <v>2372</v>
      </c>
      <c r="H184" s="2311" t="s">
        <v>800</v>
      </c>
      <c r="I184" s="1090">
        <v>20975</v>
      </c>
      <c r="J184" s="1090"/>
      <c r="K184" s="1090"/>
      <c r="L184" s="1090"/>
      <c r="M184" s="2310"/>
      <c r="N184" s="2310"/>
      <c r="O184" s="2310"/>
      <c r="P184" s="1090" t="s">
        <v>2336</v>
      </c>
      <c r="Q184" s="2312" t="s">
        <v>1707</v>
      </c>
      <c r="R184" s="2318">
        <v>-12490</v>
      </c>
      <c r="S184" s="2318">
        <v>-14900</v>
      </c>
      <c r="T184" s="2318">
        <v>-20975</v>
      </c>
      <c r="U184" s="2310"/>
      <c r="V184" s="2310"/>
      <c r="W184" s="2310" t="s">
        <v>276</v>
      </c>
      <c r="X184" s="2310" t="s">
        <v>309</v>
      </c>
      <c r="Y184" s="2310">
        <f>VLOOKUP(X184,Data!$D$2:$E$144,2,FALSE)</f>
        <v>80500000</v>
      </c>
      <c r="AG184" s="2325"/>
    </row>
    <row r="185" spans="1:33" s="2322" customFormat="1" x14ac:dyDescent="0.2">
      <c r="A185" s="2310"/>
      <c r="B185" s="2310"/>
      <c r="C185" s="2312" t="s">
        <v>1613</v>
      </c>
      <c r="D185" s="2310"/>
      <c r="E185" s="2310"/>
      <c r="F185" s="2310"/>
      <c r="G185" s="2310"/>
      <c r="H185" s="2311" t="s">
        <v>706</v>
      </c>
      <c r="I185" s="2318"/>
      <c r="J185" s="2318"/>
      <c r="K185" s="2318"/>
      <c r="L185" s="2318"/>
      <c r="M185" s="2310"/>
      <c r="N185" s="2310"/>
      <c r="O185" s="2310"/>
      <c r="P185" s="2318"/>
      <c r="Q185" s="2312" t="s">
        <v>1613</v>
      </c>
      <c r="R185" s="2318">
        <v>-21702.55</v>
      </c>
      <c r="S185" s="2318">
        <v>-14567.21</v>
      </c>
      <c r="T185" s="2318">
        <v>-20474.12</v>
      </c>
      <c r="U185" s="2310"/>
      <c r="V185" s="2310"/>
      <c r="W185" s="2310"/>
      <c r="X185" s="2310"/>
      <c r="Y185" s="2310" t="e">
        <f>VLOOKUP(X185,Data!$D$2:$E$144,2,FALSE)</f>
        <v>#N/A</v>
      </c>
      <c r="AG185" s="2325"/>
    </row>
    <row r="186" spans="1:33" s="2322" customFormat="1" x14ac:dyDescent="0.2">
      <c r="A186" s="2315"/>
      <c r="B186" s="2315"/>
      <c r="C186" s="2314"/>
      <c r="D186" s="1100"/>
      <c r="E186" s="2315"/>
      <c r="F186" s="2315"/>
      <c r="G186" s="2315"/>
      <c r="H186" s="2313" t="s">
        <v>40</v>
      </c>
      <c r="I186" s="2319">
        <f>SUM(I187:I188)</f>
        <v>20343</v>
      </c>
      <c r="J186" s="2319"/>
      <c r="K186" s="2319"/>
      <c r="L186" s="2319"/>
      <c r="M186" s="2315"/>
      <c r="N186" s="2315"/>
      <c r="O186" s="2315"/>
      <c r="P186" s="2319"/>
      <c r="Q186" s="2314" t="s">
        <v>51</v>
      </c>
      <c r="R186" s="2319">
        <v>-23248.91</v>
      </c>
      <c r="S186" s="2319">
        <v>-21422.5</v>
      </c>
      <c r="T186" s="2319">
        <v>-20342.5</v>
      </c>
      <c r="U186" s="2315"/>
      <c r="V186" s="2315"/>
      <c r="W186" s="2315"/>
      <c r="X186" s="2315"/>
      <c r="Y186" s="2315" t="e">
        <f>VLOOKUP(X186,Data!$D$2:$E$144,2,FALSE)</f>
        <v>#N/A</v>
      </c>
      <c r="AG186" s="2325"/>
    </row>
    <row r="187" spans="1:33" s="2322" customFormat="1" x14ac:dyDescent="0.2">
      <c r="C187" s="2324" t="s">
        <v>2861</v>
      </c>
      <c r="D187" s="46" t="s">
        <v>2625</v>
      </c>
      <c r="E187" s="2322" t="s">
        <v>2372</v>
      </c>
      <c r="H187" s="2311" t="s">
        <v>40</v>
      </c>
      <c r="I187" s="1090">
        <v>0</v>
      </c>
      <c r="J187" s="1090"/>
      <c r="K187" s="1090"/>
      <c r="L187" s="1090"/>
      <c r="M187" s="2310"/>
      <c r="N187" s="2310"/>
      <c r="O187" s="2310"/>
      <c r="P187" s="1090" t="s">
        <v>2337</v>
      </c>
      <c r="Q187" s="2312" t="s">
        <v>51</v>
      </c>
      <c r="R187" s="1090"/>
      <c r="S187" s="1090"/>
      <c r="T187" s="1090"/>
      <c r="U187" s="2310"/>
      <c r="V187" s="2310"/>
      <c r="W187" s="2310" t="s">
        <v>276</v>
      </c>
      <c r="X187" s="2310" t="s">
        <v>309</v>
      </c>
      <c r="Y187" s="2310">
        <f>VLOOKUP(X187,Data!$D$2:$E$144,2,FALSE)</f>
        <v>80500000</v>
      </c>
      <c r="AG187" s="2325"/>
    </row>
    <row r="188" spans="1:33" ht="25.5" x14ac:dyDescent="0.2">
      <c r="A188" s="2322"/>
      <c r="B188" s="2322"/>
      <c r="C188" s="2324" t="s">
        <v>2862</v>
      </c>
      <c r="D188" s="2322" t="s">
        <v>2860</v>
      </c>
      <c r="E188" s="2322" t="s">
        <v>2832</v>
      </c>
      <c r="F188" s="2322"/>
      <c r="G188" s="2322"/>
      <c r="H188" s="2311" t="s">
        <v>40</v>
      </c>
      <c r="I188" s="1090">
        <v>20343</v>
      </c>
      <c r="J188" s="1090"/>
      <c r="K188" s="1090"/>
      <c r="L188" s="1090"/>
      <c r="P188" s="1090" t="s">
        <v>2336</v>
      </c>
      <c r="Q188" s="2312" t="s">
        <v>51</v>
      </c>
      <c r="R188" s="1090"/>
      <c r="S188" s="1090"/>
      <c r="T188" s="1090"/>
      <c r="W188" s="2310" t="s">
        <v>287</v>
      </c>
      <c r="X188" s="2310" t="s">
        <v>413</v>
      </c>
      <c r="Y188" s="2310">
        <f>VLOOKUP(X188,Data!$D$2:$E$144,2,FALSE)</f>
        <v>50110000</v>
      </c>
    </row>
    <row r="189" spans="1:33" x14ac:dyDescent="0.2">
      <c r="A189" s="2315"/>
      <c r="B189" s="2315"/>
      <c r="C189" s="2314"/>
      <c r="D189" s="68"/>
      <c r="E189" s="2315"/>
      <c r="F189" s="2315"/>
      <c r="G189" s="2315"/>
      <c r="H189" s="2313" t="s">
        <v>718</v>
      </c>
      <c r="I189" s="2319"/>
      <c r="J189" s="2319"/>
      <c r="K189" s="2319"/>
      <c r="L189" s="2319"/>
      <c r="M189" s="2315"/>
      <c r="N189" s="2315"/>
      <c r="O189" s="2315"/>
      <c r="P189" s="2319"/>
      <c r="Q189" s="2314" t="s">
        <v>1625</v>
      </c>
      <c r="R189" s="2319">
        <v>-22386.880000000001</v>
      </c>
      <c r="S189" s="2319">
        <v>-20586.14</v>
      </c>
      <c r="T189" s="2319">
        <v>-20306.27</v>
      </c>
      <c r="U189" s="2315"/>
      <c r="V189" s="2315"/>
      <c r="W189" s="2315"/>
      <c r="X189" s="2315"/>
      <c r="Y189" s="2315" t="e">
        <f>VLOOKUP(X189,Data!$D$2:$E$144,2,FALSE)</f>
        <v>#N/A</v>
      </c>
    </row>
    <row r="190" spans="1:33" ht="25.5" x14ac:dyDescent="0.2">
      <c r="A190" s="2322"/>
      <c r="B190" s="2322"/>
      <c r="C190" s="2324" t="s">
        <v>2444</v>
      </c>
      <c r="D190" s="14" t="s">
        <v>2447</v>
      </c>
      <c r="E190" s="2322" t="s">
        <v>2345</v>
      </c>
      <c r="F190" s="2322"/>
      <c r="G190" s="2322"/>
      <c r="H190" s="2323" t="s">
        <v>718</v>
      </c>
      <c r="I190" s="1090">
        <v>13769</v>
      </c>
      <c r="J190" s="1090"/>
      <c r="K190" s="1090"/>
      <c r="L190" s="1090"/>
      <c r="M190" s="2322"/>
      <c r="N190" s="2322"/>
      <c r="O190" s="2322"/>
      <c r="P190" s="1090" t="s">
        <v>2336</v>
      </c>
      <c r="Q190" s="2324" t="s">
        <v>1625</v>
      </c>
      <c r="R190" s="1090"/>
      <c r="S190" s="1090"/>
      <c r="T190" s="1090"/>
      <c r="U190" s="2322"/>
      <c r="V190" s="2322"/>
      <c r="W190" s="2310" t="s">
        <v>427</v>
      </c>
      <c r="X190" s="2310" t="s">
        <v>375</v>
      </c>
      <c r="Y190" s="2310">
        <f>VLOOKUP(X190,Data!$D$2:$E$144,2,FALSE)</f>
        <v>32250000</v>
      </c>
    </row>
    <row r="191" spans="1:33" x14ac:dyDescent="0.2">
      <c r="A191" s="2322"/>
      <c r="B191" s="2322"/>
      <c r="C191" s="2324" t="s">
        <v>2445</v>
      </c>
      <c r="D191" s="14" t="s">
        <v>2439</v>
      </c>
      <c r="E191" s="2322" t="s">
        <v>2345</v>
      </c>
      <c r="F191" s="2322"/>
      <c r="G191" s="2322"/>
      <c r="H191" s="2323" t="s">
        <v>718</v>
      </c>
      <c r="I191" s="1090">
        <v>2912</v>
      </c>
      <c r="J191" s="1090"/>
      <c r="K191" s="1090"/>
      <c r="L191" s="1090"/>
      <c r="M191" s="2322"/>
      <c r="N191" s="2322"/>
      <c r="O191" s="2322"/>
      <c r="P191" s="1090" t="s">
        <v>2336</v>
      </c>
      <c r="Q191" s="2324" t="s">
        <v>1625</v>
      </c>
      <c r="R191" s="1090"/>
      <c r="S191" s="1090"/>
      <c r="T191" s="1090"/>
      <c r="U191" s="2322"/>
      <c r="V191" s="2322"/>
      <c r="W191" s="2310" t="s">
        <v>2435</v>
      </c>
      <c r="X191" s="2310" t="s">
        <v>375</v>
      </c>
      <c r="Y191" s="2310">
        <f>VLOOKUP(X191,Data!$D$2:$E$144,2,FALSE)</f>
        <v>32250000</v>
      </c>
    </row>
    <row r="192" spans="1:33" x14ac:dyDescent="0.2">
      <c r="A192" s="2322"/>
      <c r="B192" s="2322"/>
      <c r="C192" s="2324" t="s">
        <v>2446</v>
      </c>
      <c r="D192" s="14" t="s">
        <v>2448</v>
      </c>
      <c r="E192" s="2322" t="s">
        <v>2345</v>
      </c>
      <c r="F192" s="2322"/>
      <c r="G192" s="2322"/>
      <c r="H192" s="2323" t="s">
        <v>718</v>
      </c>
      <c r="I192" s="1090">
        <v>16700</v>
      </c>
      <c r="J192" s="1090"/>
      <c r="K192" s="1090"/>
      <c r="L192" s="1090"/>
      <c r="M192" s="2322"/>
      <c r="N192" s="2322"/>
      <c r="O192" s="2322"/>
      <c r="P192" s="1090" t="s">
        <v>2336</v>
      </c>
      <c r="Q192" s="2324" t="s">
        <v>1625</v>
      </c>
      <c r="R192" s="1090"/>
      <c r="S192" s="1090"/>
      <c r="T192" s="1090"/>
      <c r="U192" s="2322"/>
      <c r="V192" s="2322"/>
      <c r="W192" s="2310" t="s">
        <v>2449</v>
      </c>
      <c r="X192" s="2310" t="s">
        <v>375</v>
      </c>
      <c r="Y192" s="2310">
        <f>VLOOKUP(X192,Data!$D$2:$E$144,2,FALSE)</f>
        <v>32250000</v>
      </c>
    </row>
    <row r="193" spans="1:33" x14ac:dyDescent="0.2">
      <c r="A193" s="2322"/>
      <c r="B193" s="2322"/>
      <c r="C193" s="2324" t="s">
        <v>1728</v>
      </c>
      <c r="D193" s="14" t="s">
        <v>2880</v>
      </c>
      <c r="E193" s="2322" t="s">
        <v>2835</v>
      </c>
      <c r="F193" s="2322"/>
      <c r="G193" s="2322"/>
      <c r="H193" s="2323" t="s">
        <v>821</v>
      </c>
      <c r="I193" s="1090">
        <v>19348</v>
      </c>
      <c r="J193" s="1090"/>
      <c r="K193" s="1090"/>
      <c r="L193" s="1090"/>
      <c r="M193" s="2322"/>
      <c r="N193" s="2322"/>
      <c r="O193" s="2322"/>
      <c r="P193" s="1090" t="s">
        <v>2336</v>
      </c>
      <c r="Q193" s="2324" t="s">
        <v>1728</v>
      </c>
      <c r="R193" s="1090">
        <v>-37359</v>
      </c>
      <c r="S193" s="1090">
        <v>-137466.16</v>
      </c>
      <c r="T193" s="1090">
        <v>-19348.43</v>
      </c>
      <c r="U193" s="2322"/>
      <c r="V193" s="2322"/>
      <c r="W193" s="2310" t="s">
        <v>2503</v>
      </c>
      <c r="X193" s="2310" t="s">
        <v>395</v>
      </c>
      <c r="Y193" s="2310">
        <f>VLOOKUP(X193,Data!$D$2:$E$144,2,FALSE)</f>
        <v>35110000</v>
      </c>
    </row>
    <row r="194" spans="1:33" s="2315" customFormat="1" x14ac:dyDescent="0.2">
      <c r="A194" s="2322"/>
      <c r="B194" s="2322"/>
      <c r="C194" s="2324" t="s">
        <v>1769</v>
      </c>
      <c r="D194" s="14" t="s">
        <v>3214</v>
      </c>
      <c r="E194" s="2322" t="s">
        <v>2835</v>
      </c>
      <c r="F194" s="2322"/>
      <c r="G194" s="2322"/>
      <c r="H194" s="2311" t="s">
        <v>862</v>
      </c>
      <c r="I194" s="1090">
        <v>190</v>
      </c>
      <c r="J194" s="1090"/>
      <c r="K194" s="1090"/>
      <c r="L194" s="1090"/>
      <c r="M194" s="2310"/>
      <c r="N194" s="2310"/>
      <c r="O194" s="2310"/>
      <c r="P194" s="1090" t="s">
        <v>2336</v>
      </c>
      <c r="Q194" s="2312" t="s">
        <v>1769</v>
      </c>
      <c r="R194" s="2318">
        <v>0</v>
      </c>
      <c r="S194" s="2318">
        <v>-3889</v>
      </c>
      <c r="T194" s="2318">
        <v>-19156</v>
      </c>
      <c r="U194" s="2310"/>
      <c r="V194" s="2310"/>
      <c r="W194" s="2310" t="s">
        <v>2503</v>
      </c>
      <c r="X194" s="2310" t="s">
        <v>395</v>
      </c>
      <c r="Y194" s="2310">
        <f>VLOOKUP(X194,Data!$D$2:$E$144,2,FALSE)</f>
        <v>35110000</v>
      </c>
      <c r="AG194" s="2317"/>
    </row>
    <row r="195" spans="1:33" x14ac:dyDescent="0.2">
      <c r="C195" s="2312" t="s">
        <v>1686</v>
      </c>
      <c r="H195" s="2311" t="s">
        <v>779</v>
      </c>
      <c r="I195" s="2318"/>
      <c r="J195" s="2318"/>
      <c r="K195" s="2318"/>
      <c r="L195" s="2318"/>
      <c r="P195" s="2318"/>
      <c r="Q195" s="2312" t="s">
        <v>1686</v>
      </c>
      <c r="R195" s="2318">
        <v>0</v>
      </c>
      <c r="S195" s="2318">
        <v>0</v>
      </c>
      <c r="T195" s="2318">
        <v>-18648.52</v>
      </c>
      <c r="Y195" s="2310" t="e">
        <f>VLOOKUP(X195,Data!$D$2:$E$144,2,FALSE)</f>
        <v>#N/A</v>
      </c>
    </row>
    <row r="196" spans="1:33" x14ac:dyDescent="0.2">
      <c r="A196" s="2322"/>
      <c r="B196" s="2322"/>
      <c r="C196" s="2324" t="s">
        <v>1673</v>
      </c>
      <c r="D196" s="2322" t="s">
        <v>3222</v>
      </c>
      <c r="E196" s="2322" t="s">
        <v>2835</v>
      </c>
      <c r="F196" s="2322"/>
      <c r="G196" s="2322"/>
      <c r="H196" s="2311" t="s">
        <v>766</v>
      </c>
      <c r="I196" s="1090">
        <v>2790</v>
      </c>
      <c r="J196" s="1090"/>
      <c r="K196" s="1090"/>
      <c r="L196" s="1090"/>
      <c r="P196" s="1090" t="s">
        <v>2336</v>
      </c>
      <c r="Q196" s="2312" t="s">
        <v>1673</v>
      </c>
      <c r="R196" s="2318">
        <v>-361.72</v>
      </c>
      <c r="S196" s="2318">
        <v>0</v>
      </c>
      <c r="T196" s="2318">
        <v>-17684</v>
      </c>
      <c r="W196" s="2310" t="s">
        <v>2503</v>
      </c>
      <c r="X196" s="2310" t="s">
        <v>395</v>
      </c>
      <c r="Y196" s="2310">
        <f>VLOOKUP(X196,Data!$D$2:$E$144,2,FALSE)</f>
        <v>35110000</v>
      </c>
    </row>
    <row r="197" spans="1:33" ht="25.5" x14ac:dyDescent="0.2">
      <c r="A197" s="2322"/>
      <c r="B197" s="2322"/>
      <c r="C197" s="2324" t="s">
        <v>2237</v>
      </c>
      <c r="D197" s="2322" t="s">
        <v>2541</v>
      </c>
      <c r="E197" s="2322" t="s">
        <v>2524</v>
      </c>
      <c r="F197" s="2322"/>
      <c r="G197" s="2322"/>
      <c r="H197" s="2311" t="s">
        <v>1329</v>
      </c>
      <c r="I197" s="1090">
        <v>17590</v>
      </c>
      <c r="J197" s="1090"/>
      <c r="K197" s="1090"/>
      <c r="L197" s="1090"/>
      <c r="P197" s="1090" t="s">
        <v>2337</v>
      </c>
      <c r="Q197" s="2312" t="s">
        <v>2237</v>
      </c>
      <c r="R197" s="2318">
        <v>0</v>
      </c>
      <c r="S197" s="2318">
        <v>0</v>
      </c>
      <c r="T197" s="2318">
        <v>-17590.02</v>
      </c>
      <c r="W197" s="2310" t="s">
        <v>427</v>
      </c>
      <c r="X197" s="2310" t="s">
        <v>370</v>
      </c>
      <c r="Y197" s="2310">
        <f>VLOOKUP(X197,Data!$D$2:$E$144,2,FALSE)</f>
        <v>30200000</v>
      </c>
    </row>
    <row r="198" spans="1:33" s="2315" customFormat="1" x14ac:dyDescent="0.2">
      <c r="A198" s="2310"/>
      <c r="B198" s="2310"/>
      <c r="C198" s="2312" t="s">
        <v>1877</v>
      </c>
      <c r="D198" s="2310"/>
      <c r="E198" s="2310"/>
      <c r="F198" s="2310"/>
      <c r="G198" s="2310"/>
      <c r="H198" s="2311" t="s">
        <v>970</v>
      </c>
      <c r="I198" s="2318"/>
      <c r="J198" s="2318"/>
      <c r="K198" s="2318"/>
      <c r="L198" s="2318"/>
      <c r="M198" s="2310"/>
      <c r="N198" s="2310"/>
      <c r="O198" s="2310"/>
      <c r="P198" s="2318"/>
      <c r="Q198" s="2312" t="s">
        <v>1877</v>
      </c>
      <c r="R198" s="2318">
        <v>-14586</v>
      </c>
      <c r="S198" s="2318">
        <v>-59461.26</v>
      </c>
      <c r="T198" s="2318">
        <v>-17539.73</v>
      </c>
      <c r="U198" s="2310"/>
      <c r="V198" s="2310"/>
      <c r="W198" s="2310"/>
      <c r="X198" s="2310"/>
      <c r="Y198" s="2310" t="e">
        <f>VLOOKUP(X198,Data!$D$2:$E$144,2,FALSE)</f>
        <v>#N/A</v>
      </c>
      <c r="AG198" s="2317"/>
    </row>
    <row r="199" spans="1:33" x14ac:dyDescent="0.2">
      <c r="C199" s="2312" t="s">
        <v>2257</v>
      </c>
      <c r="H199" s="2311" t="s">
        <v>1349</v>
      </c>
      <c r="I199" s="2318"/>
      <c r="J199" s="2318"/>
      <c r="K199" s="2318"/>
      <c r="L199" s="2318"/>
      <c r="P199" s="2318"/>
      <c r="Q199" s="2312" t="s">
        <v>2257</v>
      </c>
      <c r="R199" s="2318">
        <v>-11632.22</v>
      </c>
      <c r="S199" s="2318">
        <v>-16749.5</v>
      </c>
      <c r="T199" s="2318">
        <v>-17131.75</v>
      </c>
      <c r="Y199" s="2310" t="e">
        <f>VLOOKUP(X199,Data!$D$2:$E$144,2,FALSE)</f>
        <v>#N/A</v>
      </c>
    </row>
    <row r="200" spans="1:33" x14ac:dyDescent="0.2">
      <c r="C200" s="2312" t="s">
        <v>1451</v>
      </c>
      <c r="D200" s="2310" t="s">
        <v>2371</v>
      </c>
      <c r="E200" s="2310" t="s">
        <v>2346</v>
      </c>
      <c r="H200" s="2311" t="s">
        <v>544</v>
      </c>
      <c r="I200" s="2318"/>
      <c r="J200" s="2318"/>
      <c r="K200" s="2318"/>
      <c r="L200" s="2318"/>
      <c r="P200" s="2318" t="s">
        <v>2336</v>
      </c>
      <c r="Q200" s="2312" t="s">
        <v>1451</v>
      </c>
      <c r="R200" s="2318">
        <v>-2250</v>
      </c>
      <c r="S200" s="2318">
        <v>-47250</v>
      </c>
      <c r="T200" s="2318">
        <v>-16862.5</v>
      </c>
      <c r="W200" s="2310" t="s">
        <v>276</v>
      </c>
      <c r="X200" s="2310" t="s">
        <v>318</v>
      </c>
      <c r="Y200" s="2310">
        <f>VLOOKUP(X200,Data!$D$2:$E$144,2,FALSE)</f>
        <v>79600000</v>
      </c>
    </row>
    <row r="201" spans="1:33" x14ac:dyDescent="0.2">
      <c r="A201" s="2322"/>
      <c r="B201" s="2322"/>
      <c r="C201" s="2324" t="s">
        <v>1606</v>
      </c>
      <c r="D201" s="14" t="s">
        <v>3231</v>
      </c>
      <c r="E201" s="2322" t="s">
        <v>2835</v>
      </c>
      <c r="F201" s="2322"/>
      <c r="G201" s="2322"/>
      <c r="H201" s="2311" t="s">
        <v>699</v>
      </c>
      <c r="I201" s="1090">
        <v>17072</v>
      </c>
      <c r="J201" s="1090"/>
      <c r="K201" s="1090"/>
      <c r="L201" s="1090"/>
      <c r="P201" s="1090" t="s">
        <v>2336</v>
      </c>
      <c r="Q201" s="2312" t="s">
        <v>1606</v>
      </c>
      <c r="R201" s="2318">
        <v>-8773.5</v>
      </c>
      <c r="S201" s="2318">
        <v>-23254.85</v>
      </c>
      <c r="T201" s="2318">
        <v>-16646.150000000001</v>
      </c>
      <c r="W201" s="2310" t="s">
        <v>2379</v>
      </c>
      <c r="X201" s="2310" t="s">
        <v>346</v>
      </c>
      <c r="Y201" s="2310">
        <f>VLOOKUP(X201,Data!$D$2:$E$144,2,FALSE)</f>
        <v>31521320</v>
      </c>
    </row>
    <row r="202" spans="1:33" ht="25.5" x14ac:dyDescent="0.2">
      <c r="A202" s="2322"/>
      <c r="B202" s="2322"/>
      <c r="C202" s="2324" t="s">
        <v>1828</v>
      </c>
      <c r="D202" s="14" t="s">
        <v>3073</v>
      </c>
      <c r="E202" s="2322" t="s">
        <v>2832</v>
      </c>
      <c r="F202" s="2322"/>
      <c r="G202" s="2322"/>
      <c r="H202" s="2311" t="s">
        <v>921</v>
      </c>
      <c r="I202" s="1090">
        <v>16733</v>
      </c>
      <c r="J202" s="1090"/>
      <c r="K202" s="1090"/>
      <c r="L202" s="1090"/>
      <c r="P202" s="1090" t="s">
        <v>2337</v>
      </c>
      <c r="Q202" s="2312" t="s">
        <v>1828</v>
      </c>
      <c r="R202" s="2318">
        <v>-12032.75</v>
      </c>
      <c r="S202" s="2318">
        <v>-18222.599999999999</v>
      </c>
      <c r="T202" s="2318">
        <v>-16076.48</v>
      </c>
      <c r="W202" s="2310" t="s">
        <v>287</v>
      </c>
      <c r="X202" s="2310" t="s">
        <v>413</v>
      </c>
      <c r="Y202" s="2310">
        <f>VLOOKUP(X202,Data!$D$2:$E$144,2,FALSE)</f>
        <v>50110000</v>
      </c>
    </row>
    <row r="203" spans="1:33" x14ac:dyDescent="0.2">
      <c r="A203" s="2322"/>
      <c r="B203" s="2322"/>
      <c r="C203" s="2324" t="s">
        <v>2066</v>
      </c>
      <c r="D203" s="14" t="s">
        <v>3205</v>
      </c>
      <c r="E203" s="2322" t="s">
        <v>2835</v>
      </c>
      <c r="F203" s="2322"/>
      <c r="G203" s="2322"/>
      <c r="H203" s="2311" t="s">
        <v>1158</v>
      </c>
      <c r="I203" s="1090">
        <v>2388</v>
      </c>
      <c r="J203" s="1090"/>
      <c r="K203" s="1090"/>
      <c r="L203" s="1090"/>
      <c r="P203" s="1090" t="s">
        <v>2336</v>
      </c>
      <c r="Q203" s="2312" t="s">
        <v>2066</v>
      </c>
      <c r="R203" s="2318">
        <v>0</v>
      </c>
      <c r="S203" s="2318">
        <v>-9650</v>
      </c>
      <c r="T203" s="2318">
        <v>-16068.65</v>
      </c>
      <c r="W203" s="2310" t="s">
        <v>2503</v>
      </c>
      <c r="X203" s="2310" t="s">
        <v>395</v>
      </c>
      <c r="Y203" s="2310">
        <f>VLOOKUP(X203,Data!$D$2:$E$144,2,FALSE)</f>
        <v>35110000</v>
      </c>
    </row>
    <row r="204" spans="1:33" x14ac:dyDescent="0.2">
      <c r="A204" s="2322"/>
      <c r="B204" s="2322"/>
      <c r="C204" s="2324" t="s">
        <v>2045</v>
      </c>
      <c r="D204" s="2322" t="s">
        <v>2759</v>
      </c>
      <c r="E204" s="2322" t="s">
        <v>2372</v>
      </c>
      <c r="F204" s="2322"/>
      <c r="G204" s="2322"/>
      <c r="H204" s="2311" t="s">
        <v>1137</v>
      </c>
      <c r="I204" s="1090">
        <v>15961</v>
      </c>
      <c r="J204" s="1090"/>
      <c r="K204" s="1090"/>
      <c r="L204" s="1090"/>
      <c r="P204" s="1090" t="s">
        <v>2336</v>
      </c>
      <c r="Q204" s="2312" t="s">
        <v>2045</v>
      </c>
      <c r="R204" s="2318">
        <v>-12889</v>
      </c>
      <c r="S204" s="2318">
        <v>-3079</v>
      </c>
      <c r="T204" s="2318">
        <v>-15961</v>
      </c>
      <c r="W204" s="2310" t="s">
        <v>276</v>
      </c>
      <c r="X204" s="2310" t="s">
        <v>309</v>
      </c>
      <c r="Y204" s="2310">
        <f>VLOOKUP(X204,Data!$D$2:$E$144,2,FALSE)</f>
        <v>80500000</v>
      </c>
    </row>
    <row r="205" spans="1:33" x14ac:dyDescent="0.2">
      <c r="A205" s="2322"/>
      <c r="B205" s="2322"/>
      <c r="C205" s="2324" t="s">
        <v>2281</v>
      </c>
      <c r="D205" s="2322" t="s">
        <v>2802</v>
      </c>
      <c r="E205" s="2322" t="s">
        <v>2372</v>
      </c>
      <c r="F205" s="2322"/>
      <c r="G205" s="2322"/>
      <c r="H205" s="2311" t="s">
        <v>1369</v>
      </c>
      <c r="I205" s="1090">
        <v>2917</v>
      </c>
      <c r="J205" s="1090"/>
      <c r="K205" s="1090"/>
      <c r="L205" s="1090"/>
      <c r="P205" s="1090" t="s">
        <v>2336</v>
      </c>
      <c r="Q205" s="2312" t="s">
        <v>2281</v>
      </c>
      <c r="R205" s="2318">
        <v>0</v>
      </c>
      <c r="S205" s="2318">
        <v>0</v>
      </c>
      <c r="T205" s="2318">
        <v>-15917</v>
      </c>
      <c r="W205" s="2310" t="s">
        <v>276</v>
      </c>
      <c r="X205" s="2310" t="s">
        <v>309</v>
      </c>
      <c r="Y205" s="2310">
        <f>VLOOKUP(X205,Data!$D$2:$E$144,2,FALSE)</f>
        <v>80500000</v>
      </c>
    </row>
    <row r="206" spans="1:33" x14ac:dyDescent="0.2">
      <c r="C206" s="2312" t="s">
        <v>1808</v>
      </c>
      <c r="D206" s="2310" t="s">
        <v>2358</v>
      </c>
      <c r="E206" s="2310" t="s">
        <v>2346</v>
      </c>
      <c r="H206" s="2311" t="s">
        <v>901</v>
      </c>
      <c r="I206" s="2318">
        <v>15600</v>
      </c>
      <c r="J206" s="2318"/>
      <c r="K206" s="2318"/>
      <c r="L206" s="2318"/>
      <c r="P206" s="2318" t="s">
        <v>2336</v>
      </c>
      <c r="Q206" s="2312" t="s">
        <v>1808</v>
      </c>
      <c r="R206" s="2318">
        <v>-13300</v>
      </c>
      <c r="S206" s="2318">
        <v>-11250</v>
      </c>
      <c r="T206" s="2318">
        <v>-15600</v>
      </c>
      <c r="W206" s="2310" t="s">
        <v>276</v>
      </c>
      <c r="X206" s="2310" t="s">
        <v>313</v>
      </c>
      <c r="Y206" s="2310">
        <f>VLOOKUP(X206,Data!$D$2:$E$144,2,FALSE)</f>
        <v>79100000</v>
      </c>
    </row>
    <row r="207" spans="1:33" s="2315" customFormat="1" ht="25.5" x14ac:dyDescent="0.2">
      <c r="A207" s="2322"/>
      <c r="B207" s="2322"/>
      <c r="C207" s="2324" t="s">
        <v>1700</v>
      </c>
      <c r="D207" s="14" t="s">
        <v>2869</v>
      </c>
      <c r="E207" s="2322" t="s">
        <v>2832</v>
      </c>
      <c r="F207" s="2322"/>
      <c r="G207" s="2322"/>
      <c r="H207" s="2311" t="s">
        <v>793</v>
      </c>
      <c r="I207" s="1090">
        <v>15741</v>
      </c>
      <c r="J207" s="1090"/>
      <c r="K207" s="1090"/>
      <c r="L207" s="1090"/>
      <c r="M207" s="2310"/>
      <c r="N207" s="2310"/>
      <c r="O207" s="2310"/>
      <c r="P207" s="1090" t="s">
        <v>2336</v>
      </c>
      <c r="Q207" s="2312" t="s">
        <v>1700</v>
      </c>
      <c r="R207" s="2318">
        <v>-618.08000000000004</v>
      </c>
      <c r="S207" s="2318">
        <v>-11610.7</v>
      </c>
      <c r="T207" s="2318">
        <v>-15529.35</v>
      </c>
      <c r="U207" s="2310"/>
      <c r="V207" s="2310"/>
      <c r="W207" s="2310" t="s">
        <v>287</v>
      </c>
      <c r="X207" s="2310" t="s">
        <v>412</v>
      </c>
      <c r="Y207" s="2310">
        <f>VLOOKUP(X207,Data!$D$2:$E$144,2,FALSE)</f>
        <v>34300000</v>
      </c>
      <c r="AG207" s="2317"/>
    </row>
    <row r="208" spans="1:33" x14ac:dyDescent="0.2">
      <c r="C208" s="2312" t="s">
        <v>1825</v>
      </c>
      <c r="D208" s="2322" t="s">
        <v>2342</v>
      </c>
      <c r="E208" s="2310" t="s">
        <v>55</v>
      </c>
      <c r="H208" s="2311" t="s">
        <v>918</v>
      </c>
      <c r="I208" s="1090">
        <v>15395</v>
      </c>
      <c r="J208" s="1090"/>
      <c r="K208" s="1090"/>
      <c r="L208" s="1090"/>
      <c r="P208" s="1090" t="s">
        <v>2337</v>
      </c>
      <c r="Q208" s="2312" t="s">
        <v>1825</v>
      </c>
      <c r="R208" s="2318">
        <v>-4550</v>
      </c>
      <c r="S208" s="2318">
        <v>-18700</v>
      </c>
      <c r="T208" s="2318">
        <v>-15375</v>
      </c>
      <c r="W208" s="2310" t="s">
        <v>427</v>
      </c>
      <c r="X208" s="2310" t="s">
        <v>380</v>
      </c>
      <c r="Y208" s="2310">
        <f>VLOOKUP(X208,Data!$D$2:$E$144,2,FALSE)</f>
        <v>48100000</v>
      </c>
    </row>
    <row r="209" spans="1:33" ht="25.5" x14ac:dyDescent="0.2">
      <c r="C209" s="2312" t="s">
        <v>1691</v>
      </c>
      <c r="D209" s="2322" t="s">
        <v>2333</v>
      </c>
      <c r="E209" s="2310" t="s">
        <v>55</v>
      </c>
      <c r="H209" s="2311" t="s">
        <v>784</v>
      </c>
      <c r="I209" s="1090">
        <v>14999</v>
      </c>
      <c r="J209" s="1090"/>
      <c r="K209" s="1090"/>
      <c r="L209" s="1090"/>
      <c r="P209" s="1090" t="s">
        <v>2336</v>
      </c>
      <c r="Q209" s="2312" t="s">
        <v>1691</v>
      </c>
      <c r="R209" s="2318">
        <v>-14999</v>
      </c>
      <c r="S209" s="2318">
        <v>0</v>
      </c>
      <c r="T209" s="2318">
        <v>-14999</v>
      </c>
      <c r="W209" s="2310" t="s">
        <v>427</v>
      </c>
      <c r="X209" s="2310" t="s">
        <v>380</v>
      </c>
      <c r="Y209" s="2310">
        <f>VLOOKUP(X209,Data!$D$2:$E$144,2,FALSE)</f>
        <v>48100000</v>
      </c>
    </row>
    <row r="210" spans="1:33" x14ac:dyDescent="0.2">
      <c r="C210" s="2312" t="s">
        <v>471</v>
      </c>
      <c r="D210" s="14" t="s">
        <v>2437</v>
      </c>
      <c r="E210" s="2310" t="s">
        <v>2345</v>
      </c>
      <c r="H210" s="2311" t="s">
        <v>448</v>
      </c>
      <c r="I210" s="1090">
        <v>4740</v>
      </c>
      <c r="J210" s="1090"/>
      <c r="K210" s="1090"/>
      <c r="L210" s="1090"/>
      <c r="P210" s="1090" t="s">
        <v>2336</v>
      </c>
      <c r="Q210" s="2312" t="s">
        <v>471</v>
      </c>
      <c r="R210" s="2318">
        <v>-13779.93</v>
      </c>
      <c r="S210" s="2318">
        <v>-15165.03</v>
      </c>
      <c r="T210" s="2318">
        <v>-14938.83</v>
      </c>
      <c r="W210" s="2310" t="s">
        <v>427</v>
      </c>
      <c r="X210" s="2310" t="s">
        <v>385</v>
      </c>
      <c r="Y210" s="2310">
        <f>VLOOKUP(X210,Data!$D$2:$E$144,2,FALSE)</f>
        <v>32500000</v>
      </c>
    </row>
    <row r="211" spans="1:33" x14ac:dyDescent="0.2">
      <c r="A211" s="2315"/>
      <c r="B211" s="2315"/>
      <c r="C211" s="2314"/>
      <c r="D211" s="68"/>
      <c r="E211" s="2315"/>
      <c r="F211" s="2315"/>
      <c r="G211" s="2315"/>
      <c r="H211" s="2313" t="s">
        <v>654</v>
      </c>
      <c r="I211" s="2319">
        <f>SUM(I212:I213)</f>
        <v>17133.379999999997</v>
      </c>
      <c r="J211" s="2319"/>
      <c r="K211" s="2319"/>
      <c r="L211" s="2319"/>
      <c r="M211" s="2315"/>
      <c r="N211" s="2315"/>
      <c r="O211" s="2315"/>
      <c r="P211" s="2319"/>
      <c r="Q211" s="2314" t="s">
        <v>1561</v>
      </c>
      <c r="R211" s="2319">
        <v>-1760.1</v>
      </c>
      <c r="S211" s="2319">
        <v>-14221.89</v>
      </c>
      <c r="T211" s="2319">
        <v>-14898.17</v>
      </c>
      <c r="U211" s="2315"/>
      <c r="V211" s="2315"/>
      <c r="W211" s="2315"/>
      <c r="X211" s="2315"/>
      <c r="Y211" s="2315" t="e">
        <f>VLOOKUP(X211,Data!$D$2:$E$144,2,FALSE)</f>
        <v>#N/A</v>
      </c>
    </row>
    <row r="212" spans="1:33" ht="25.5" x14ac:dyDescent="0.2">
      <c r="A212" s="2322"/>
      <c r="B212" s="2322"/>
      <c r="C212" s="2324" t="s">
        <v>3154</v>
      </c>
      <c r="D212" s="14" t="s">
        <v>2690</v>
      </c>
      <c r="E212" s="2322" t="s">
        <v>2372</v>
      </c>
      <c r="F212" s="2322"/>
      <c r="G212" s="2322"/>
      <c r="H212" s="2311" t="s">
        <v>654</v>
      </c>
      <c r="I212" s="1090">
        <v>2984.5</v>
      </c>
      <c r="J212" s="1090"/>
      <c r="K212" s="1090"/>
      <c r="L212" s="1090"/>
      <c r="P212" s="1090" t="s">
        <v>2336</v>
      </c>
      <c r="Q212" s="2312" t="s">
        <v>1561</v>
      </c>
      <c r="R212" s="1090"/>
      <c r="S212" s="1090"/>
      <c r="T212" s="1090"/>
      <c r="W212" s="2310" t="s">
        <v>2378</v>
      </c>
      <c r="X212" s="2310" t="s">
        <v>365</v>
      </c>
      <c r="Y212" s="2310">
        <f>VLOOKUP(X212,Data!$D$2:$E$144,2,FALSE)</f>
        <v>33140000</v>
      </c>
    </row>
    <row r="213" spans="1:33" s="2315" customFormat="1" ht="25.5" x14ac:dyDescent="0.2">
      <c r="A213" s="2322"/>
      <c r="B213" s="2322"/>
      <c r="C213" s="2324" t="s">
        <v>3155</v>
      </c>
      <c r="D213" s="14" t="s">
        <v>3149</v>
      </c>
      <c r="E213" s="2322" t="s">
        <v>2835</v>
      </c>
      <c r="F213" s="2322"/>
      <c r="G213" s="2322"/>
      <c r="H213" s="2311" t="s">
        <v>654</v>
      </c>
      <c r="I213" s="1090">
        <v>14148.88</v>
      </c>
      <c r="J213" s="1090"/>
      <c r="K213" s="1090"/>
      <c r="L213" s="1090"/>
      <c r="M213" s="2310"/>
      <c r="N213" s="2310"/>
      <c r="O213" s="2310"/>
      <c r="P213" s="1090" t="s">
        <v>2336</v>
      </c>
      <c r="Q213" s="2312" t="s">
        <v>1561</v>
      </c>
      <c r="R213" s="1090"/>
      <c r="S213" s="1090"/>
      <c r="T213" s="1090"/>
      <c r="U213" s="2310"/>
      <c r="V213" s="2310"/>
      <c r="W213" s="2310" t="s">
        <v>2378</v>
      </c>
      <c r="X213" s="2310" t="s">
        <v>365</v>
      </c>
      <c r="Y213" s="2310">
        <f>VLOOKUP(X213,Data!$D$2:$E$144,2,FALSE)</f>
        <v>33140000</v>
      </c>
      <c r="AG213" s="2317"/>
    </row>
    <row r="214" spans="1:33" s="2322" customFormat="1" x14ac:dyDescent="0.2">
      <c r="A214" s="2315"/>
      <c r="B214" s="2315"/>
      <c r="C214" s="2314"/>
      <c r="D214" s="2315"/>
      <c r="E214" s="2315"/>
      <c r="F214" s="2315"/>
      <c r="G214" s="2315"/>
      <c r="H214" s="2313" t="s">
        <v>435</v>
      </c>
      <c r="I214" s="2319">
        <f>SUM(I215:I216)</f>
        <v>12000</v>
      </c>
      <c r="J214" s="2319"/>
      <c r="K214" s="2319"/>
      <c r="L214" s="2319"/>
      <c r="M214" s="2315"/>
      <c r="N214" s="2315"/>
      <c r="O214" s="2315"/>
      <c r="P214" s="2319"/>
      <c r="Q214" s="2314" t="s">
        <v>458</v>
      </c>
      <c r="R214" s="2319">
        <v>-16530.45</v>
      </c>
      <c r="S214" s="2319">
        <v>-13523.09</v>
      </c>
      <c r="T214" s="2319">
        <v>-14881.33</v>
      </c>
      <c r="U214" s="2315"/>
      <c r="V214" s="2315"/>
      <c r="W214" s="2315"/>
      <c r="X214" s="2315"/>
      <c r="Y214" s="2315" t="e">
        <f>VLOOKUP(X214,Data!$D$2:$E$144,2,FALSE)</f>
        <v>#N/A</v>
      </c>
      <c r="AG214" s="2325"/>
    </row>
    <row r="215" spans="1:33" s="2322" customFormat="1" x14ac:dyDescent="0.2">
      <c r="C215" s="2324" t="s">
        <v>2873</v>
      </c>
      <c r="D215" s="2322" t="s">
        <v>2627</v>
      </c>
      <c r="E215" s="2322" t="s">
        <v>2372</v>
      </c>
      <c r="H215" s="2311" t="s">
        <v>435</v>
      </c>
      <c r="I215" s="1090">
        <v>0</v>
      </c>
      <c r="J215" s="1090"/>
      <c r="K215" s="1090"/>
      <c r="L215" s="1090"/>
      <c r="M215" s="2310"/>
      <c r="N215" s="2310"/>
      <c r="O215" s="2310"/>
      <c r="P215" s="1090" t="s">
        <v>2331</v>
      </c>
      <c r="Q215" s="2312" t="s">
        <v>458</v>
      </c>
      <c r="R215" s="1090"/>
      <c r="S215" s="1090"/>
      <c r="T215" s="1090"/>
      <c r="U215" s="2310"/>
      <c r="V215" s="2310"/>
      <c r="W215" s="2310" t="s">
        <v>2503</v>
      </c>
      <c r="X215" s="2310" t="s">
        <v>395</v>
      </c>
      <c r="Y215" s="2310">
        <f>VLOOKUP(X215,Data!$D$2:$E$144,2,FALSE)</f>
        <v>35110000</v>
      </c>
      <c r="AG215" s="2325"/>
    </row>
    <row r="216" spans="1:33" x14ac:dyDescent="0.2">
      <c r="A216" s="2322"/>
      <c r="B216" s="2322"/>
      <c r="C216" s="2324" t="s">
        <v>2874</v>
      </c>
      <c r="D216" s="2322" t="s">
        <v>2872</v>
      </c>
      <c r="E216" s="2322" t="s">
        <v>2835</v>
      </c>
      <c r="F216" s="2322"/>
      <c r="G216" s="2322"/>
      <c r="H216" s="2311" t="s">
        <v>435</v>
      </c>
      <c r="I216" s="1090">
        <v>12000</v>
      </c>
      <c r="J216" s="1090"/>
      <c r="K216" s="1090"/>
      <c r="L216" s="1090"/>
      <c r="P216" s="1090" t="s">
        <v>2336</v>
      </c>
      <c r="Q216" s="2312" t="s">
        <v>458</v>
      </c>
      <c r="R216" s="1090"/>
      <c r="S216" s="1090"/>
      <c r="T216" s="1090"/>
      <c r="W216" s="2310" t="s">
        <v>2503</v>
      </c>
      <c r="X216" s="2310" t="s">
        <v>395</v>
      </c>
      <c r="Y216" s="2310">
        <f>VLOOKUP(X216,Data!$D$2:$E$144,2,FALSE)</f>
        <v>35110000</v>
      </c>
    </row>
    <row r="217" spans="1:33" x14ac:dyDescent="0.2">
      <c r="C217" s="2312" t="s">
        <v>1782</v>
      </c>
      <c r="H217" s="2311" t="s">
        <v>875</v>
      </c>
      <c r="I217" s="2318"/>
      <c r="J217" s="2318"/>
      <c r="K217" s="2318"/>
      <c r="L217" s="2318"/>
      <c r="P217" s="2318"/>
      <c r="Q217" s="2312" t="s">
        <v>1782</v>
      </c>
      <c r="R217" s="2318">
        <v>-14208.5</v>
      </c>
      <c r="S217" s="2318">
        <v>-11906</v>
      </c>
      <c r="T217" s="2318">
        <v>-14412.5</v>
      </c>
      <c r="Y217" s="2310" t="e">
        <f>VLOOKUP(X217,Data!$D$2:$E$144,2,FALSE)</f>
        <v>#N/A</v>
      </c>
    </row>
    <row r="218" spans="1:33" s="2315" customFormat="1" x14ac:dyDescent="0.2">
      <c r="A218" s="2322"/>
      <c r="B218" s="2322"/>
      <c r="C218" s="2324" t="s">
        <v>2173</v>
      </c>
      <c r="D218" s="2322" t="s">
        <v>2985</v>
      </c>
      <c r="E218" s="2322" t="s">
        <v>2835</v>
      </c>
      <c r="F218" s="2322"/>
      <c r="G218" s="2322"/>
      <c r="H218" s="2311" t="s">
        <v>1265</v>
      </c>
      <c r="I218" s="1090">
        <v>5305</v>
      </c>
      <c r="J218" s="1090"/>
      <c r="K218" s="1090"/>
      <c r="L218" s="1090"/>
      <c r="M218" s="2310"/>
      <c r="N218" s="2310"/>
      <c r="O218" s="2310"/>
      <c r="P218" s="1090" t="s">
        <v>2336</v>
      </c>
      <c r="Q218" s="2312" t="s">
        <v>2173</v>
      </c>
      <c r="R218" s="2318">
        <v>0</v>
      </c>
      <c r="S218" s="2318">
        <v>0</v>
      </c>
      <c r="T218" s="2318">
        <v>-14356.72</v>
      </c>
      <c r="U218" s="2310"/>
      <c r="V218" s="2310"/>
      <c r="W218" s="2310" t="s">
        <v>2379</v>
      </c>
      <c r="X218" s="2310" t="s">
        <v>338</v>
      </c>
      <c r="Y218" s="2310">
        <f>VLOOKUP(X218,Data!$D$2:$E$144,2,FALSE)</f>
        <v>18420000</v>
      </c>
      <c r="AG218" s="2317"/>
    </row>
    <row r="219" spans="1:33" x14ac:dyDescent="0.2">
      <c r="C219" s="2312" t="s">
        <v>1729</v>
      </c>
      <c r="D219" s="2322" t="s">
        <v>2474</v>
      </c>
      <c r="E219" s="2310" t="s">
        <v>2345</v>
      </c>
      <c r="H219" s="2311" t="s">
        <v>822</v>
      </c>
      <c r="I219" s="1090">
        <v>7000</v>
      </c>
      <c r="J219" s="1090"/>
      <c r="K219" s="1090"/>
      <c r="L219" s="1090"/>
      <c r="P219" s="1090" t="s">
        <v>2336</v>
      </c>
      <c r="Q219" s="2312" t="s">
        <v>1729</v>
      </c>
      <c r="R219" s="2318">
        <v>-14000</v>
      </c>
      <c r="S219" s="2318">
        <v>-337.26</v>
      </c>
      <c r="T219" s="2318">
        <v>-14000</v>
      </c>
      <c r="W219" s="2310" t="s">
        <v>427</v>
      </c>
      <c r="X219" s="2310" t="s">
        <v>381</v>
      </c>
      <c r="Y219" s="2310">
        <f>VLOOKUP(X219,Data!$D$2:$E$144,2,FALSE)</f>
        <v>48900000</v>
      </c>
    </row>
    <row r="220" spans="1:33" x14ac:dyDescent="0.2">
      <c r="A220" s="2315"/>
      <c r="B220" s="2315"/>
      <c r="C220" s="2314"/>
      <c r="D220" s="2315"/>
      <c r="E220" s="2315"/>
      <c r="F220" s="2315"/>
      <c r="G220" s="2315"/>
      <c r="H220" s="2313" t="s">
        <v>702</v>
      </c>
      <c r="I220" s="2319">
        <f>SUM(I221:I222)</f>
        <v>4162</v>
      </c>
      <c r="J220" s="2319"/>
      <c r="K220" s="2319"/>
      <c r="L220" s="2319"/>
      <c r="M220" s="2315"/>
      <c r="N220" s="2315"/>
      <c r="O220" s="2315"/>
      <c r="P220" s="2319"/>
      <c r="Q220" s="2314" t="s">
        <v>1609</v>
      </c>
      <c r="R220" s="2319">
        <v>-5395</v>
      </c>
      <c r="S220" s="2319">
        <v>-6303.33</v>
      </c>
      <c r="T220" s="2319">
        <v>-13944</v>
      </c>
      <c r="U220" s="2315"/>
      <c r="V220" s="2315"/>
      <c r="W220" s="2315"/>
      <c r="X220" s="2315"/>
      <c r="Y220" s="2315" t="e">
        <f>VLOOKUP(X220,Data!$D$2:$E$144,2,FALSE)</f>
        <v>#N/A</v>
      </c>
    </row>
    <row r="221" spans="1:33" x14ac:dyDescent="0.2">
      <c r="C221" s="2312" t="s">
        <v>2694</v>
      </c>
      <c r="D221" s="2310" t="s">
        <v>2372</v>
      </c>
      <c r="E221" s="2310" t="s">
        <v>2351</v>
      </c>
      <c r="H221" s="2311" t="s">
        <v>702</v>
      </c>
      <c r="I221" s="2318">
        <v>4162</v>
      </c>
      <c r="J221" s="2318"/>
      <c r="K221" s="2318"/>
      <c r="L221" s="2318"/>
      <c r="P221" s="2318" t="s">
        <v>2336</v>
      </c>
      <c r="Q221" s="2312" t="s">
        <v>1609</v>
      </c>
      <c r="R221" s="1090"/>
      <c r="S221" s="1090"/>
      <c r="T221" s="1090"/>
      <c r="W221" s="2310" t="s">
        <v>276</v>
      </c>
      <c r="X221" s="2310" t="s">
        <v>309</v>
      </c>
      <c r="Y221" s="2310">
        <f>VLOOKUP(X221,Data!$D$2:$E$144,2,FALSE)</f>
        <v>80500000</v>
      </c>
    </row>
    <row r="222" spans="1:33" ht="25.5" x14ac:dyDescent="0.2">
      <c r="A222" s="2322"/>
      <c r="B222" s="2322"/>
      <c r="C222" s="2324" t="s">
        <v>2695</v>
      </c>
      <c r="D222" s="2322" t="s">
        <v>2693</v>
      </c>
      <c r="E222" s="2322" t="s">
        <v>2372</v>
      </c>
      <c r="F222" s="2322"/>
      <c r="G222" s="2322"/>
      <c r="H222" s="2311" t="s">
        <v>702</v>
      </c>
      <c r="I222" s="1090">
        <v>0</v>
      </c>
      <c r="J222" s="1090"/>
      <c r="K222" s="1090"/>
      <c r="L222" s="1090"/>
      <c r="P222" s="1090" t="s">
        <v>2337</v>
      </c>
      <c r="Q222" s="2312" t="s">
        <v>1609</v>
      </c>
      <c r="R222" s="1090"/>
      <c r="S222" s="1090"/>
      <c r="T222" s="1090"/>
      <c r="W222" s="2310" t="s">
        <v>276</v>
      </c>
      <c r="X222" s="2310" t="s">
        <v>309</v>
      </c>
      <c r="Y222" s="2310">
        <f>VLOOKUP(X222,Data!$D$2:$E$144,2,FALSE)</f>
        <v>80500000</v>
      </c>
    </row>
    <row r="223" spans="1:33" x14ac:dyDescent="0.2">
      <c r="A223" s="2315"/>
      <c r="B223" s="2315"/>
      <c r="C223" s="2314"/>
      <c r="D223" s="68"/>
      <c r="E223" s="2315"/>
      <c r="F223" s="2315"/>
      <c r="G223" s="2315"/>
      <c r="H223" s="2313" t="s">
        <v>941</v>
      </c>
      <c r="I223" s="2319">
        <f>SUM(I224:I226)</f>
        <v>14862.66</v>
      </c>
      <c r="J223" s="2319"/>
      <c r="K223" s="2319"/>
      <c r="L223" s="2319"/>
      <c r="M223" s="2315"/>
      <c r="N223" s="2315"/>
      <c r="O223" s="2315"/>
      <c r="P223" s="2319"/>
      <c r="Q223" s="2314" t="s">
        <v>1848</v>
      </c>
      <c r="R223" s="2319">
        <v>-8843</v>
      </c>
      <c r="S223" s="2319">
        <v>-9720</v>
      </c>
      <c r="T223" s="2319">
        <v>-13605.5</v>
      </c>
      <c r="U223" s="2315"/>
      <c r="V223" s="2315"/>
      <c r="W223" s="2315"/>
      <c r="X223" s="2315"/>
      <c r="Y223" s="2315" t="e">
        <f>VLOOKUP(X223,Data!$D$2:$E$144,2,FALSE)</f>
        <v>#N/A</v>
      </c>
    </row>
    <row r="224" spans="1:33" x14ac:dyDescent="0.2">
      <c r="A224" s="2322"/>
      <c r="B224" s="2322"/>
      <c r="C224" s="2324" t="s">
        <v>3045</v>
      </c>
      <c r="D224" s="14" t="s">
        <v>2729</v>
      </c>
      <c r="E224" s="2322" t="s">
        <v>2372</v>
      </c>
      <c r="F224" s="2322"/>
      <c r="G224" s="2322"/>
      <c r="H224" s="2323" t="s">
        <v>941</v>
      </c>
      <c r="I224" s="1090">
        <v>1256.6600000000001</v>
      </c>
      <c r="J224" s="1090"/>
      <c r="K224" s="1090"/>
      <c r="L224" s="1090"/>
      <c r="M224" s="2322"/>
      <c r="N224" s="2322"/>
      <c r="O224" s="2322"/>
      <c r="P224" s="1090" t="s">
        <v>2337</v>
      </c>
      <c r="Q224" s="2324" t="s">
        <v>1848</v>
      </c>
      <c r="R224" s="1090"/>
      <c r="S224" s="1090"/>
      <c r="T224" s="1090"/>
      <c r="U224" s="2322"/>
      <c r="V224" s="2322"/>
      <c r="W224" s="2310" t="s">
        <v>2503</v>
      </c>
      <c r="X224" s="2310" t="s">
        <v>395</v>
      </c>
      <c r="Y224" s="2322">
        <f>VLOOKUP(X224,Data!$D$2:$E$144,2,FALSE)</f>
        <v>35110000</v>
      </c>
    </row>
    <row r="225" spans="1:33" ht="25.5" x14ac:dyDescent="0.2">
      <c r="A225" s="2322"/>
      <c r="B225" s="2322"/>
      <c r="C225" s="2324" t="s">
        <v>3047</v>
      </c>
      <c r="D225" s="14" t="s">
        <v>3046</v>
      </c>
      <c r="E225" s="2322" t="s">
        <v>2835</v>
      </c>
      <c r="F225" s="2322"/>
      <c r="G225" s="2322"/>
      <c r="H225" s="2323" t="s">
        <v>941</v>
      </c>
      <c r="I225" s="1090">
        <v>13317</v>
      </c>
      <c r="J225" s="1090"/>
      <c r="K225" s="1090"/>
      <c r="L225" s="1090"/>
      <c r="M225" s="2322"/>
      <c r="N225" s="2322"/>
      <c r="O225" s="2322"/>
      <c r="P225" s="1090" t="s">
        <v>2336</v>
      </c>
      <c r="Q225" s="2324" t="s">
        <v>1848</v>
      </c>
      <c r="R225" s="1090"/>
      <c r="S225" s="1090"/>
      <c r="T225" s="1090"/>
      <c r="U225" s="2322"/>
      <c r="V225" s="2322"/>
      <c r="W225" s="2310" t="s">
        <v>2503</v>
      </c>
      <c r="X225" s="2310" t="s">
        <v>395</v>
      </c>
      <c r="Y225" s="2322">
        <f>VLOOKUP(X225,Data!$D$2:$E$144,2,FALSE)</f>
        <v>35110000</v>
      </c>
    </row>
    <row r="226" spans="1:33" s="2315" customFormat="1" ht="25.5" x14ac:dyDescent="0.2">
      <c r="A226" s="2322"/>
      <c r="B226" s="2322"/>
      <c r="C226" s="2324" t="s">
        <v>3048</v>
      </c>
      <c r="D226" s="14" t="s">
        <v>3046</v>
      </c>
      <c r="E226" s="2322" t="s">
        <v>2832</v>
      </c>
      <c r="F226" s="2322"/>
      <c r="G226" s="2322"/>
      <c r="H226" s="2323" t="s">
        <v>941</v>
      </c>
      <c r="I226" s="1090">
        <v>289</v>
      </c>
      <c r="J226" s="1090"/>
      <c r="K226" s="1090"/>
      <c r="L226" s="1090"/>
      <c r="M226" s="2322"/>
      <c r="N226" s="2322"/>
      <c r="O226" s="2322"/>
      <c r="P226" s="1090" t="s">
        <v>2336</v>
      </c>
      <c r="Q226" s="2324" t="s">
        <v>1848</v>
      </c>
      <c r="R226" s="1090"/>
      <c r="S226" s="1090"/>
      <c r="T226" s="1090"/>
      <c r="U226" s="2322"/>
      <c r="V226" s="2322"/>
      <c r="W226" s="2310" t="s">
        <v>2503</v>
      </c>
      <c r="X226" s="2310" t="s">
        <v>395</v>
      </c>
      <c r="Y226" s="2322">
        <f>VLOOKUP(X226,Data!$D$2:$E$144,2,FALSE)</f>
        <v>35110000</v>
      </c>
      <c r="AG226" s="2317"/>
    </row>
    <row r="227" spans="1:33" x14ac:dyDescent="0.2">
      <c r="C227" s="2312" t="s">
        <v>2041</v>
      </c>
      <c r="H227" s="2311" t="s">
        <v>1133</v>
      </c>
      <c r="I227" s="2318"/>
      <c r="J227" s="2318"/>
      <c r="K227" s="2318"/>
      <c r="L227" s="2318"/>
      <c r="P227" s="2318"/>
      <c r="Q227" s="2312" t="s">
        <v>2041</v>
      </c>
      <c r="R227" s="2318">
        <v>-1200</v>
      </c>
      <c r="S227" s="2318">
        <v>-2300</v>
      </c>
      <c r="T227" s="2318">
        <v>-13212</v>
      </c>
      <c r="Y227" s="2310" t="e">
        <f>VLOOKUP(X227,Data!$D$2:$E$144,2,FALSE)</f>
        <v>#N/A</v>
      </c>
    </row>
    <row r="228" spans="1:33" x14ac:dyDescent="0.2">
      <c r="C228" s="2312" t="s">
        <v>1575</v>
      </c>
      <c r="H228" s="2311" t="s">
        <v>668</v>
      </c>
      <c r="I228" s="2318"/>
      <c r="J228" s="2318"/>
      <c r="K228" s="2318"/>
      <c r="L228" s="2318"/>
      <c r="P228" s="2318"/>
      <c r="Q228" s="2312" t="s">
        <v>1575</v>
      </c>
      <c r="R228" s="2318">
        <v>-74984.39</v>
      </c>
      <c r="S228" s="2318">
        <v>-48845.3</v>
      </c>
      <c r="T228" s="2318">
        <v>-12875.92</v>
      </c>
      <c r="Y228" s="2310" t="e">
        <f>VLOOKUP(X228,Data!$D$2:$E$144,2,FALSE)</f>
        <v>#N/A</v>
      </c>
    </row>
    <row r="229" spans="1:33" x14ac:dyDescent="0.2">
      <c r="C229" s="2312" t="s">
        <v>1413</v>
      </c>
      <c r="H229" s="2311" t="s">
        <v>506</v>
      </c>
      <c r="I229" s="2318"/>
      <c r="J229" s="2318"/>
      <c r="K229" s="2318"/>
      <c r="L229" s="2318"/>
      <c r="P229" s="2318"/>
      <c r="Q229" s="2312" t="s">
        <v>1413</v>
      </c>
      <c r="R229" s="2318">
        <v>-11595</v>
      </c>
      <c r="S229" s="2318">
        <v>-3203</v>
      </c>
      <c r="T229" s="2318">
        <v>-12613</v>
      </c>
      <c r="Y229" s="2310" t="e">
        <f>VLOOKUP(X229,Data!$D$2:$E$144,2,FALSE)</f>
        <v>#N/A</v>
      </c>
    </row>
    <row r="230" spans="1:33" s="2315" customFormat="1" x14ac:dyDescent="0.2">
      <c r="C230" s="2314"/>
      <c r="D230" s="597"/>
      <c r="H230" s="2313" t="s">
        <v>33</v>
      </c>
      <c r="I230" s="2319">
        <f>SUM(I231:I232)</f>
        <v>11900</v>
      </c>
      <c r="J230" s="2319"/>
      <c r="K230" s="2319"/>
      <c r="L230" s="2319"/>
      <c r="P230" s="2319"/>
      <c r="Q230" s="2314" t="s">
        <v>44</v>
      </c>
      <c r="R230" s="2319">
        <v>-17480</v>
      </c>
      <c r="S230" s="2319">
        <v>-13787</v>
      </c>
      <c r="T230" s="2319">
        <v>-12350</v>
      </c>
      <c r="Y230" s="2315" t="e">
        <f>VLOOKUP(X230,Data!$D$2:$E$144,2,FALSE)</f>
        <v>#N/A</v>
      </c>
      <c r="AG230" s="2317"/>
    </row>
    <row r="231" spans="1:33" x14ac:dyDescent="0.2">
      <c r="C231" s="2312" t="s">
        <v>2621</v>
      </c>
      <c r="D231" s="42" t="s">
        <v>2381</v>
      </c>
      <c r="E231" s="2310" t="s">
        <v>2345</v>
      </c>
      <c r="H231" s="2311" t="s">
        <v>33</v>
      </c>
      <c r="I231" s="1090">
        <v>11900</v>
      </c>
      <c r="J231" s="1090"/>
      <c r="K231" s="1090"/>
      <c r="L231" s="1090"/>
      <c r="P231" s="1090" t="s">
        <v>2336</v>
      </c>
      <c r="Q231" s="2312" t="s">
        <v>44</v>
      </c>
      <c r="R231" s="1090"/>
      <c r="S231" s="1090"/>
      <c r="T231" s="1090"/>
      <c r="W231" s="2310" t="s">
        <v>427</v>
      </c>
      <c r="X231" s="2310" t="s">
        <v>380</v>
      </c>
      <c r="Y231" s="2310">
        <f>VLOOKUP(X231,Data!$D$2:$E$144,2,FALSE)</f>
        <v>48100000</v>
      </c>
    </row>
    <row r="232" spans="1:33" x14ac:dyDescent="0.2">
      <c r="C232" s="2312" t="s">
        <v>2622</v>
      </c>
      <c r="D232" s="42" t="s">
        <v>2623</v>
      </c>
      <c r="E232" s="2310" t="s">
        <v>2372</v>
      </c>
      <c r="H232" s="2311" t="s">
        <v>33</v>
      </c>
      <c r="I232" s="1090">
        <v>0</v>
      </c>
      <c r="J232" s="1090"/>
      <c r="K232" s="1090"/>
      <c r="L232" s="1090"/>
      <c r="P232" s="1090" t="s">
        <v>2337</v>
      </c>
      <c r="Q232" s="2312" t="s">
        <v>44</v>
      </c>
      <c r="R232" s="1090"/>
      <c r="S232" s="1090"/>
      <c r="T232" s="1090"/>
      <c r="W232" s="2310" t="s">
        <v>276</v>
      </c>
      <c r="X232" s="2310" t="s">
        <v>309</v>
      </c>
      <c r="Y232" s="2310">
        <f>VLOOKUP(X232,Data!$D$2:$E$144,2,FALSE)</f>
        <v>80500000</v>
      </c>
    </row>
    <row r="233" spans="1:33" ht="38.25" x14ac:dyDescent="0.2">
      <c r="C233" s="2312" t="s">
        <v>1795</v>
      </c>
      <c r="D233" s="90" t="s">
        <v>2463</v>
      </c>
      <c r="E233" s="2310" t="s">
        <v>2345</v>
      </c>
      <c r="H233" s="2311" t="s">
        <v>888</v>
      </c>
      <c r="I233" s="425">
        <v>5056</v>
      </c>
      <c r="J233" s="425"/>
      <c r="K233" s="425"/>
      <c r="L233" s="425"/>
      <c r="P233" s="425" t="s">
        <v>2336</v>
      </c>
      <c r="Q233" s="2312" t="s">
        <v>1795</v>
      </c>
      <c r="R233" s="2318">
        <v>-8981</v>
      </c>
      <c r="S233" s="2318">
        <v>-11515</v>
      </c>
      <c r="T233" s="2318">
        <v>-12074</v>
      </c>
      <c r="W233" s="2310" t="s">
        <v>427</v>
      </c>
      <c r="X233" s="2310" t="s">
        <v>377</v>
      </c>
      <c r="Y233" s="2310">
        <f>VLOOKUP(X233,Data!$D$2:$E$144,2,FALSE)</f>
        <v>32230000</v>
      </c>
    </row>
    <row r="234" spans="1:33" s="2315" customFormat="1" ht="25.5" x14ac:dyDescent="0.2">
      <c r="A234" s="2322"/>
      <c r="B234" s="2322"/>
      <c r="C234" s="2324" t="s">
        <v>1865</v>
      </c>
      <c r="D234" s="280" t="s">
        <v>2543</v>
      </c>
      <c r="E234" s="2322" t="s">
        <v>2524</v>
      </c>
      <c r="F234" s="2322"/>
      <c r="G234" s="2322"/>
      <c r="H234" s="2311" t="s">
        <v>958</v>
      </c>
      <c r="I234" s="1090">
        <v>13290</v>
      </c>
      <c r="J234" s="1090"/>
      <c r="K234" s="1090"/>
      <c r="L234" s="1090"/>
      <c r="M234" s="2310"/>
      <c r="N234" s="2310"/>
      <c r="O234" s="2310"/>
      <c r="P234" s="1090" t="s">
        <v>2336</v>
      </c>
      <c r="Q234" s="2312" t="s">
        <v>1865</v>
      </c>
      <c r="R234" s="2318">
        <v>-12148.1</v>
      </c>
      <c r="S234" s="2318">
        <v>-2226.4</v>
      </c>
      <c r="T234" s="2318">
        <v>-11990.8</v>
      </c>
      <c r="U234" s="2310"/>
      <c r="V234" s="2310"/>
      <c r="W234" s="2310" t="s">
        <v>2379</v>
      </c>
      <c r="X234" s="2310" t="s">
        <v>343</v>
      </c>
      <c r="Y234" s="2310">
        <f>VLOOKUP(X234,Data!$D$2:$E$144,2,FALSE)</f>
        <v>18100000</v>
      </c>
      <c r="AG234" s="2317"/>
    </row>
    <row r="235" spans="1:33" ht="15" x14ac:dyDescent="0.25">
      <c r="A235" s="2322"/>
      <c r="B235" s="2322"/>
      <c r="C235" s="2324" t="s">
        <v>2089</v>
      </c>
      <c r="D235" s="281"/>
      <c r="E235" s="2322" t="s">
        <v>2832</v>
      </c>
      <c r="F235" s="2322"/>
      <c r="G235" s="2322"/>
      <c r="H235" s="2311" t="s">
        <v>1181</v>
      </c>
      <c r="I235" s="1090">
        <v>0</v>
      </c>
      <c r="J235" s="1090"/>
      <c r="K235" s="1090"/>
      <c r="L235" s="1090"/>
      <c r="P235" s="1090" t="s">
        <v>2331</v>
      </c>
      <c r="Q235" s="2312" t="s">
        <v>2089</v>
      </c>
      <c r="R235" s="2318">
        <v>0</v>
      </c>
      <c r="S235" s="2318">
        <v>0</v>
      </c>
      <c r="T235" s="2318">
        <v>-11925</v>
      </c>
      <c r="Y235" s="2310" t="e">
        <f>VLOOKUP(X235,Data!$D$2:$E$144,2,FALSE)</f>
        <v>#N/A</v>
      </c>
    </row>
    <row r="236" spans="1:33" x14ac:dyDescent="0.2">
      <c r="C236" s="2312" t="s">
        <v>1953</v>
      </c>
      <c r="H236" s="2311" t="s">
        <v>1046</v>
      </c>
      <c r="I236" s="2318"/>
      <c r="J236" s="2318"/>
      <c r="K236" s="2318"/>
      <c r="L236" s="2318"/>
      <c r="P236" s="2318"/>
      <c r="Q236" s="2312" t="s">
        <v>1953</v>
      </c>
      <c r="R236" s="2318">
        <v>-20254.580000000002</v>
      </c>
      <c r="S236" s="2318">
        <v>-24570.66</v>
      </c>
      <c r="T236" s="2318">
        <v>-11906.95</v>
      </c>
      <c r="Y236" s="2310" t="e">
        <f>VLOOKUP(X236,Data!$D$2:$E$144,2,FALSE)</f>
        <v>#N/A</v>
      </c>
    </row>
    <row r="237" spans="1:33" x14ac:dyDescent="0.2">
      <c r="C237" s="2312" t="s">
        <v>2252</v>
      </c>
      <c r="H237" s="2311" t="s">
        <v>1344</v>
      </c>
      <c r="I237" s="2318"/>
      <c r="J237" s="2318"/>
      <c r="K237" s="2318"/>
      <c r="L237" s="2318"/>
      <c r="P237" s="2318"/>
      <c r="Q237" s="2312" t="s">
        <v>2252</v>
      </c>
      <c r="R237" s="2318">
        <v>-7639.18</v>
      </c>
      <c r="S237" s="2318">
        <v>-12961.42</v>
      </c>
      <c r="T237" s="2318">
        <v>-11647.65</v>
      </c>
      <c r="Y237" s="2310" t="e">
        <f>VLOOKUP(X237,Data!$D$2:$E$144,2,FALSE)</f>
        <v>#N/A</v>
      </c>
    </row>
    <row r="238" spans="1:33" s="2315" customFormat="1" ht="25.5" x14ac:dyDescent="0.2">
      <c r="A238" s="2322"/>
      <c r="B238" s="2322"/>
      <c r="C238" s="2324" t="s">
        <v>1570</v>
      </c>
      <c r="D238" s="2322" t="s">
        <v>2533</v>
      </c>
      <c r="E238" s="2322" t="s">
        <v>2524</v>
      </c>
      <c r="F238" s="2322"/>
      <c r="G238" s="2322"/>
      <c r="H238" s="2311" t="s">
        <v>663</v>
      </c>
      <c r="I238" s="1090">
        <v>11526</v>
      </c>
      <c r="J238" s="1090"/>
      <c r="K238" s="1090"/>
      <c r="L238" s="1090"/>
      <c r="M238" s="2310"/>
      <c r="N238" s="2310"/>
      <c r="O238" s="2310"/>
      <c r="P238" s="1090" t="s">
        <v>2336</v>
      </c>
      <c r="Q238" s="2312" t="s">
        <v>1570</v>
      </c>
      <c r="R238" s="2318">
        <v>-7</v>
      </c>
      <c r="S238" s="2318">
        <v>0</v>
      </c>
      <c r="T238" s="2318">
        <v>-11526</v>
      </c>
      <c r="U238" s="2310"/>
      <c r="V238" s="2310"/>
      <c r="W238" s="2310" t="s">
        <v>276</v>
      </c>
      <c r="X238" s="2310" t="s">
        <v>309</v>
      </c>
      <c r="Y238" s="2310">
        <f>VLOOKUP(X238,Data!$D$2:$E$144,2,FALSE)</f>
        <v>80500000</v>
      </c>
      <c r="AG238" s="2317"/>
    </row>
    <row r="239" spans="1:33" s="2322" customFormat="1" x14ac:dyDescent="0.2">
      <c r="A239" s="2315"/>
      <c r="B239" s="2315"/>
      <c r="C239" s="2314"/>
      <c r="D239" s="68"/>
      <c r="E239" s="2315"/>
      <c r="F239" s="2315"/>
      <c r="G239" s="2315"/>
      <c r="H239" s="2313" t="s">
        <v>623</v>
      </c>
      <c r="I239" s="2319">
        <f>SUM(I240:I241)</f>
        <v>11585</v>
      </c>
      <c r="J239" s="2319"/>
      <c r="K239" s="2319"/>
      <c r="L239" s="2319"/>
      <c r="M239" s="2315"/>
      <c r="N239" s="2315"/>
      <c r="O239" s="2315"/>
      <c r="P239" s="2319"/>
      <c r="Q239" s="2314" t="s">
        <v>1530</v>
      </c>
      <c r="R239" s="2319">
        <v>-16102.49</v>
      </c>
      <c r="S239" s="2319">
        <v>-11845.56</v>
      </c>
      <c r="T239" s="2319">
        <v>-11417.77</v>
      </c>
      <c r="U239" s="2315"/>
      <c r="V239" s="2315"/>
      <c r="W239" s="2315"/>
      <c r="X239" s="2315"/>
      <c r="Y239" s="2315" t="e">
        <f>VLOOKUP(X239,Data!$D$2:$E$144,2,FALSE)</f>
        <v>#N/A</v>
      </c>
      <c r="AG239" s="2325"/>
    </row>
    <row r="240" spans="1:33" s="2322" customFormat="1" x14ac:dyDescent="0.2">
      <c r="A240" s="2310"/>
      <c r="B240" s="2310"/>
      <c r="C240" s="2312" t="s">
        <v>2507</v>
      </c>
      <c r="D240" s="14" t="s">
        <v>2438</v>
      </c>
      <c r="E240" s="2310" t="s">
        <v>2345</v>
      </c>
      <c r="F240" s="2310"/>
      <c r="G240" s="2310"/>
      <c r="H240" s="2311" t="s">
        <v>623</v>
      </c>
      <c r="I240" s="1090">
        <v>6000</v>
      </c>
      <c r="J240" s="1090"/>
      <c r="K240" s="1090"/>
      <c r="L240" s="1090"/>
      <c r="M240" s="2310"/>
      <c r="N240" s="2310"/>
      <c r="O240" s="2310"/>
      <c r="P240" s="1090" t="s">
        <v>2331</v>
      </c>
      <c r="Q240" s="2312" t="s">
        <v>1530</v>
      </c>
      <c r="R240" s="1090"/>
      <c r="S240" s="1090"/>
      <c r="T240" s="1090"/>
      <c r="U240" s="2310"/>
      <c r="V240" s="2310"/>
      <c r="W240" s="2310" t="s">
        <v>427</v>
      </c>
      <c r="X240" s="2310" t="s">
        <v>375</v>
      </c>
      <c r="Y240" s="2310">
        <f>VLOOKUP(X240,Data!$D$2:$E$144,2,FALSE)</f>
        <v>32250000</v>
      </c>
      <c r="AG240" s="2325"/>
    </row>
    <row r="241" spans="1:33" s="2322" customFormat="1" ht="25.5" x14ac:dyDescent="0.2">
      <c r="A241" s="2310"/>
      <c r="B241" s="2310"/>
      <c r="C241" s="2312" t="s">
        <v>2508</v>
      </c>
      <c r="D241" s="14" t="s">
        <v>2480</v>
      </c>
      <c r="E241" s="2310" t="s">
        <v>2345</v>
      </c>
      <c r="F241" s="2310"/>
      <c r="G241" s="2310"/>
      <c r="H241" s="2311" t="s">
        <v>623</v>
      </c>
      <c r="I241" s="1090">
        <v>5585</v>
      </c>
      <c r="J241" s="1090"/>
      <c r="K241" s="1090"/>
      <c r="L241" s="1090"/>
      <c r="M241" s="2310"/>
      <c r="N241" s="2310"/>
      <c r="O241" s="2310"/>
      <c r="P241" s="1090" t="s">
        <v>2336</v>
      </c>
      <c r="Q241" s="2312" t="s">
        <v>1530</v>
      </c>
      <c r="R241" s="1090"/>
      <c r="S241" s="1090"/>
      <c r="T241" s="1090"/>
      <c r="U241" s="2310"/>
      <c r="V241" s="2310"/>
      <c r="W241" s="2310" t="s">
        <v>427</v>
      </c>
      <c r="X241" s="2310" t="s">
        <v>385</v>
      </c>
      <c r="Y241" s="2310">
        <f>VLOOKUP(X241,Data!$D$2:$E$144,2,FALSE)</f>
        <v>32500000</v>
      </c>
      <c r="AG241" s="2325"/>
    </row>
    <row r="242" spans="1:33" s="2315" customFormat="1" x14ac:dyDescent="0.2">
      <c r="A242" s="2310"/>
      <c r="B242" s="2310"/>
      <c r="C242" s="2312" t="s">
        <v>1988</v>
      </c>
      <c r="D242" s="282"/>
      <c r="E242" s="2310"/>
      <c r="F242" s="2310"/>
      <c r="G242" s="2310"/>
      <c r="H242" s="2311" t="s">
        <v>1081</v>
      </c>
      <c r="I242" s="2318"/>
      <c r="J242" s="2318"/>
      <c r="K242" s="2318"/>
      <c r="L242" s="2318"/>
      <c r="M242" s="2310"/>
      <c r="N242" s="2310"/>
      <c r="O242" s="2310"/>
      <c r="P242" s="2318"/>
      <c r="Q242" s="2312" t="s">
        <v>1988</v>
      </c>
      <c r="R242" s="2318">
        <v>-845</v>
      </c>
      <c r="S242" s="2318">
        <v>-4225</v>
      </c>
      <c r="T242" s="2318">
        <v>-11407.5</v>
      </c>
      <c r="U242" s="2310"/>
      <c r="V242" s="2310"/>
      <c r="W242" s="2310"/>
      <c r="X242" s="2310"/>
      <c r="Y242" s="2310" t="e">
        <f>VLOOKUP(X242,Data!$D$2:$E$144,2,FALSE)</f>
        <v>#N/A</v>
      </c>
      <c r="AG242" s="2317"/>
    </row>
    <row r="243" spans="1:33" x14ac:dyDescent="0.2">
      <c r="C243" s="2312" t="s">
        <v>1394</v>
      </c>
      <c r="D243" s="2310" t="s">
        <v>2348</v>
      </c>
      <c r="E243" s="2310" t="s">
        <v>2346</v>
      </c>
      <c r="H243" s="2311" t="s">
        <v>487</v>
      </c>
      <c r="I243" s="2318">
        <v>0</v>
      </c>
      <c r="J243" s="2318"/>
      <c r="K243" s="2318"/>
      <c r="L243" s="2318"/>
      <c r="P243" s="2318" t="s">
        <v>2336</v>
      </c>
      <c r="Q243" s="2312" t="s">
        <v>1394</v>
      </c>
      <c r="R243" s="2318">
        <v>-11309</v>
      </c>
      <c r="S243" s="2318">
        <v>-29947</v>
      </c>
      <c r="T243" s="2318">
        <v>-11207</v>
      </c>
      <c r="W243" s="2310" t="s">
        <v>276</v>
      </c>
      <c r="X243" s="2310" t="s">
        <v>304</v>
      </c>
      <c r="Y243" s="2310">
        <f>VLOOKUP(X243,Data!$D$2:$E$144,2,FALSE)</f>
        <v>75100000</v>
      </c>
    </row>
    <row r="244" spans="1:33" x14ac:dyDescent="0.2">
      <c r="C244" s="2312" t="s">
        <v>1815</v>
      </c>
      <c r="H244" s="2311" t="s">
        <v>908</v>
      </c>
      <c r="I244" s="2318"/>
      <c r="J244" s="2318"/>
      <c r="K244" s="2318"/>
      <c r="L244" s="2318"/>
      <c r="P244" s="2318"/>
      <c r="Q244" s="2312" t="s">
        <v>1815</v>
      </c>
      <c r="R244" s="2318">
        <v>0</v>
      </c>
      <c r="S244" s="2318">
        <v>-4233.2</v>
      </c>
      <c r="T244" s="2318">
        <v>-11179.38</v>
      </c>
      <c r="Y244" s="2310" t="e">
        <f>VLOOKUP(X244,Data!$D$2:$E$144,2,FALSE)</f>
        <v>#N/A</v>
      </c>
    </row>
    <row r="245" spans="1:33" x14ac:dyDescent="0.2">
      <c r="A245" s="2315"/>
      <c r="B245" s="2315"/>
      <c r="C245" s="2314"/>
      <c r="D245" s="2315"/>
      <c r="E245" s="2315"/>
      <c r="F245" s="2315"/>
      <c r="G245" s="2315"/>
      <c r="H245" s="2313" t="s">
        <v>1228</v>
      </c>
      <c r="I245" s="2319">
        <f>SUM(I246:I248)</f>
        <v>9210.3000000000011</v>
      </c>
      <c r="J245" s="2319"/>
      <c r="K245" s="2319"/>
      <c r="L245" s="2319"/>
      <c r="M245" s="2315"/>
      <c r="N245" s="2315"/>
      <c r="O245" s="2315"/>
      <c r="P245" s="2319"/>
      <c r="Q245" s="2314" t="s">
        <v>2136</v>
      </c>
      <c r="R245" s="2319">
        <v>0</v>
      </c>
      <c r="S245" s="2319">
        <v>-2535.1799999999998</v>
      </c>
      <c r="T245" s="2319">
        <v>-10460.33</v>
      </c>
      <c r="U245" s="2315"/>
      <c r="V245" s="2315"/>
      <c r="W245" s="2315"/>
      <c r="X245" s="2315"/>
      <c r="Y245" s="2315" t="e">
        <f>VLOOKUP(X245,Data!$D$2:$E$144,2,FALSE)</f>
        <v>#N/A</v>
      </c>
    </row>
    <row r="246" spans="1:33" x14ac:dyDescent="0.2">
      <c r="C246" s="2312" t="s">
        <v>2554</v>
      </c>
      <c r="D246" s="2322" t="s">
        <v>2497</v>
      </c>
      <c r="E246" s="2310" t="s">
        <v>2485</v>
      </c>
      <c r="H246" s="2311" t="s">
        <v>1228</v>
      </c>
      <c r="I246" s="2318">
        <v>1100</v>
      </c>
      <c r="J246" s="2318"/>
      <c r="K246" s="2318"/>
      <c r="L246" s="2318"/>
      <c r="P246" s="2318" t="s">
        <v>2336</v>
      </c>
      <c r="Q246" s="2312" t="s">
        <v>2136</v>
      </c>
      <c r="R246" s="1090"/>
      <c r="S246" s="1090"/>
      <c r="T246" s="1090"/>
      <c r="W246" s="2310" t="s">
        <v>288</v>
      </c>
      <c r="X246" s="2310" t="s">
        <v>421</v>
      </c>
      <c r="Y246" s="2310">
        <f>VLOOKUP(X246,Data!$D$2:$E$144,2,FALSE)</f>
        <v>55110000</v>
      </c>
    </row>
    <row r="247" spans="1:33" ht="25.5" x14ac:dyDescent="0.2">
      <c r="A247" s="2322"/>
      <c r="B247" s="2322"/>
      <c r="C247" s="2312" t="s">
        <v>2555</v>
      </c>
      <c r="D247" s="2322" t="s">
        <v>2553</v>
      </c>
      <c r="E247" s="2322" t="s">
        <v>2524</v>
      </c>
      <c r="F247" s="2322"/>
      <c r="G247" s="2322"/>
      <c r="H247" s="2311" t="s">
        <v>1228</v>
      </c>
      <c r="I247" s="1090">
        <v>682.7</v>
      </c>
      <c r="J247" s="1090"/>
      <c r="K247" s="1090"/>
      <c r="L247" s="1090"/>
      <c r="P247" s="1090" t="s">
        <v>2336</v>
      </c>
      <c r="Q247" s="2312" t="s">
        <v>2136</v>
      </c>
      <c r="R247" s="1090"/>
      <c r="S247" s="1090"/>
      <c r="T247" s="1090"/>
      <c r="W247" s="2310" t="s">
        <v>288</v>
      </c>
      <c r="X247" s="2310" t="s">
        <v>421</v>
      </c>
      <c r="Y247" s="2310">
        <f>VLOOKUP(X247,Data!$D$2:$E$144,2,FALSE)</f>
        <v>55110000</v>
      </c>
    </row>
    <row r="248" spans="1:33" ht="25.5" x14ac:dyDescent="0.2">
      <c r="A248" s="2322"/>
      <c r="B248" s="2322"/>
      <c r="C248" s="2324" t="s">
        <v>2774</v>
      </c>
      <c r="D248" s="2322" t="s">
        <v>2773</v>
      </c>
      <c r="E248" s="2322" t="s">
        <v>2372</v>
      </c>
      <c r="F248" s="2322"/>
      <c r="G248" s="2322"/>
      <c r="H248" s="2311" t="s">
        <v>1228</v>
      </c>
      <c r="I248" s="1090">
        <v>7427.6</v>
      </c>
      <c r="J248" s="1090"/>
      <c r="K248" s="1090"/>
      <c r="L248" s="1090"/>
      <c r="P248" s="1090" t="s">
        <v>2336</v>
      </c>
      <c r="Q248" s="2312" t="s">
        <v>2136</v>
      </c>
      <c r="R248" s="1090"/>
      <c r="S248" s="1090"/>
      <c r="T248" s="1090"/>
      <c r="W248" s="2310" t="s">
        <v>288</v>
      </c>
      <c r="X248" s="2310" t="s">
        <v>421</v>
      </c>
      <c r="Y248" s="2310">
        <f>VLOOKUP(X248,Data!$D$2:$E$144,2,FALSE)</f>
        <v>55110000</v>
      </c>
    </row>
    <row r="249" spans="1:33" x14ac:dyDescent="0.2">
      <c r="C249" s="2312" t="s">
        <v>1705</v>
      </c>
      <c r="H249" s="2311" t="s">
        <v>798</v>
      </c>
      <c r="I249" s="2318"/>
      <c r="J249" s="2318"/>
      <c r="K249" s="2318"/>
      <c r="L249" s="2318"/>
      <c r="P249" s="2318"/>
      <c r="Q249" s="2312" t="s">
        <v>1705</v>
      </c>
      <c r="R249" s="2318">
        <v>-9460</v>
      </c>
      <c r="S249" s="2318">
        <v>-8765</v>
      </c>
      <c r="T249" s="2318">
        <v>-10425</v>
      </c>
      <c r="Y249" s="2310" t="e">
        <f>VLOOKUP(X249,Data!$D$2:$E$144,2,FALSE)</f>
        <v>#N/A</v>
      </c>
    </row>
    <row r="250" spans="1:33" x14ac:dyDescent="0.2">
      <c r="A250" s="2315"/>
      <c r="B250" s="2315"/>
      <c r="C250" s="2314"/>
      <c r="D250" s="2315"/>
      <c r="E250" s="2315"/>
      <c r="F250" s="2315"/>
      <c r="G250" s="2315"/>
      <c r="H250" s="2313" t="s">
        <v>1352</v>
      </c>
      <c r="I250" s="2319">
        <f>SUM(I251:I255)</f>
        <v>255185.32</v>
      </c>
      <c r="J250" s="2319"/>
      <c r="K250" s="2319"/>
      <c r="L250" s="2319"/>
      <c r="M250" s="2315"/>
      <c r="N250" s="2315"/>
      <c r="O250" s="2315"/>
      <c r="P250" s="2319"/>
      <c r="Q250" s="2314" t="s">
        <v>2260</v>
      </c>
      <c r="R250" s="2319">
        <v>-17557.37</v>
      </c>
      <c r="S250" s="2319">
        <v>-90425.43</v>
      </c>
      <c r="T250" s="2319">
        <v>-10072.42</v>
      </c>
      <c r="U250" s="2315"/>
      <c r="V250" s="2315"/>
      <c r="W250" s="2315"/>
      <c r="X250" s="2315"/>
      <c r="Y250" s="2315"/>
    </row>
    <row r="251" spans="1:33" x14ac:dyDescent="0.2">
      <c r="A251" s="2322"/>
      <c r="B251" s="2322"/>
      <c r="C251" s="2324" t="s">
        <v>2500</v>
      </c>
      <c r="D251" s="280" t="s">
        <v>2344</v>
      </c>
      <c r="E251" s="2322" t="s">
        <v>55</v>
      </c>
      <c r="F251" s="2322"/>
      <c r="G251" s="2322"/>
      <c r="H251" s="2311" t="s">
        <v>1352</v>
      </c>
      <c r="I251" s="1090">
        <v>1625</v>
      </c>
      <c r="J251" s="1090"/>
      <c r="K251" s="1090"/>
      <c r="L251" s="1090"/>
      <c r="P251" s="1090" t="s">
        <v>2337</v>
      </c>
      <c r="Q251" s="2312" t="s">
        <v>2260</v>
      </c>
      <c r="R251" s="1090"/>
      <c r="S251" s="1090"/>
      <c r="T251" s="1090"/>
      <c r="W251" s="2310" t="s">
        <v>276</v>
      </c>
      <c r="X251" s="2310" t="s">
        <v>310</v>
      </c>
      <c r="Y251" s="2310">
        <f>VLOOKUP(X251,Data!$D$2:$E$144,2,FALSE)</f>
        <v>79419000</v>
      </c>
    </row>
    <row r="252" spans="1:33" ht="25.5" x14ac:dyDescent="0.2">
      <c r="A252" s="2322"/>
      <c r="B252" s="2322"/>
      <c r="C252" s="2324" t="s">
        <v>2501</v>
      </c>
      <c r="D252" s="2322" t="s">
        <v>2499</v>
      </c>
      <c r="E252" s="2322" t="s">
        <v>2485</v>
      </c>
      <c r="F252" s="2322"/>
      <c r="G252" s="2322"/>
      <c r="H252" s="2311" t="s">
        <v>1352</v>
      </c>
      <c r="I252" s="1090">
        <v>500</v>
      </c>
      <c r="J252" s="1090"/>
      <c r="K252" s="1090"/>
      <c r="L252" s="1090"/>
      <c r="P252" s="1090" t="s">
        <v>2336</v>
      </c>
      <c r="Q252" s="2312" t="s">
        <v>2260</v>
      </c>
      <c r="R252" s="1090"/>
      <c r="S252" s="1090"/>
      <c r="T252" s="1090"/>
      <c r="W252" s="2310" t="s">
        <v>284</v>
      </c>
      <c r="X252" s="2310" t="s">
        <v>388</v>
      </c>
      <c r="Y252" s="2310">
        <f>VLOOKUP(X252,Data!$D$2:$E$144,2,FALSE)</f>
        <v>22000000</v>
      </c>
    </row>
    <row r="253" spans="1:33" ht="25.5" x14ac:dyDescent="0.2">
      <c r="A253" s="2322"/>
      <c r="B253" s="2322"/>
      <c r="C253" s="2324" t="s">
        <v>2563</v>
      </c>
      <c r="D253" s="2322" t="s">
        <v>2545</v>
      </c>
      <c r="E253" s="2322" t="s">
        <v>2524</v>
      </c>
      <c r="F253" s="2322"/>
      <c r="G253" s="2322"/>
      <c r="H253" s="2311" t="s">
        <v>1352</v>
      </c>
      <c r="I253" s="1090">
        <v>432</v>
      </c>
      <c r="J253" s="1090"/>
      <c r="K253" s="1090"/>
      <c r="L253" s="1090"/>
      <c r="P253" s="1090" t="s">
        <v>2336</v>
      </c>
      <c r="Q253" s="2312" t="s">
        <v>2260</v>
      </c>
      <c r="R253" s="1090"/>
      <c r="S253" s="1090"/>
      <c r="T253" s="1090"/>
      <c r="W253" s="2310" t="s">
        <v>284</v>
      </c>
      <c r="X253" s="2310" t="s">
        <v>388</v>
      </c>
      <c r="Y253" s="2310">
        <f>VLOOKUP(X253,Data!$D$2:$E$144,2,FALSE)</f>
        <v>22000000</v>
      </c>
    </row>
    <row r="254" spans="1:33" ht="25.5" x14ac:dyDescent="0.2">
      <c r="A254" s="2322"/>
      <c r="B254" s="2322"/>
      <c r="C254" s="2324" t="s">
        <v>2619</v>
      </c>
      <c r="D254" s="2322" t="s">
        <v>2620</v>
      </c>
      <c r="E254" s="2322" t="s">
        <v>2443</v>
      </c>
      <c r="F254" s="2322"/>
      <c r="G254" s="2322"/>
      <c r="H254" s="2311" t="s">
        <v>1352</v>
      </c>
      <c r="I254" s="1090">
        <v>250000</v>
      </c>
      <c r="J254" s="1090"/>
      <c r="K254" s="1090"/>
      <c r="L254" s="1090"/>
      <c r="P254" s="1090" t="s">
        <v>2607</v>
      </c>
      <c r="Q254" s="2312" t="s">
        <v>2260</v>
      </c>
      <c r="R254" s="1090"/>
      <c r="S254" s="1090"/>
      <c r="T254" s="1090"/>
      <c r="W254" s="2310" t="s">
        <v>275</v>
      </c>
      <c r="X254" s="2310" t="s">
        <v>301</v>
      </c>
      <c r="Y254" s="2310">
        <f>VLOOKUP(X254,Data!$D$2:$E$144,2,FALSE)</f>
        <v>70000000</v>
      </c>
    </row>
    <row r="255" spans="1:33" ht="25.5" x14ac:dyDescent="0.2">
      <c r="A255" s="2322"/>
      <c r="B255" s="2322"/>
      <c r="C255" s="2324" t="s">
        <v>2794</v>
      </c>
      <c r="D255" s="2322" t="s">
        <v>2793</v>
      </c>
      <c r="E255" s="2322" t="s">
        <v>2372</v>
      </c>
      <c r="F255" s="2322"/>
      <c r="G255" s="2322"/>
      <c r="H255" s="2311" t="s">
        <v>1352</v>
      </c>
      <c r="I255" s="1090">
        <v>2628.32</v>
      </c>
      <c r="J255" s="1090"/>
      <c r="K255" s="1090"/>
      <c r="L255" s="1090"/>
      <c r="P255" s="1090" t="s">
        <v>2336</v>
      </c>
      <c r="Q255" s="2312" t="s">
        <v>2260</v>
      </c>
      <c r="R255" s="1090"/>
      <c r="S255" s="1090"/>
      <c r="T255" s="1090"/>
      <c r="W255" s="2310" t="s">
        <v>284</v>
      </c>
      <c r="X255" s="2310" t="s">
        <v>388</v>
      </c>
      <c r="Y255" s="2310">
        <f>VLOOKUP(X255,Data!$D$2:$E$144,2,FALSE)</f>
        <v>22000000</v>
      </c>
    </row>
    <row r="256" spans="1:33" ht="25.5" x14ac:dyDescent="0.2">
      <c r="A256" s="2322"/>
      <c r="B256" s="2322"/>
      <c r="C256" s="2324" t="s">
        <v>1425</v>
      </c>
      <c r="D256" s="46" t="s">
        <v>2953</v>
      </c>
      <c r="E256" s="2322" t="s">
        <v>2832</v>
      </c>
      <c r="F256" s="2322"/>
      <c r="G256" s="2322"/>
      <c r="H256" s="2311" t="s">
        <v>518</v>
      </c>
      <c r="I256" s="1090">
        <v>9935</v>
      </c>
      <c r="J256" s="1090"/>
      <c r="K256" s="1090"/>
      <c r="L256" s="1090"/>
      <c r="P256" s="1090" t="s">
        <v>2336</v>
      </c>
      <c r="Q256" s="2312" t="s">
        <v>1425</v>
      </c>
      <c r="R256" s="2318">
        <v>-3103.59</v>
      </c>
      <c r="S256" s="2318">
        <v>-11838.45</v>
      </c>
      <c r="T256" s="2318">
        <v>-10001.07</v>
      </c>
      <c r="W256" s="2310" t="s">
        <v>287</v>
      </c>
      <c r="X256" s="2310" t="s">
        <v>416</v>
      </c>
      <c r="Y256" s="2310">
        <f>VLOOKUP(X256,Data!$D$2:$E$144,2,FALSE)</f>
        <v>50117000</v>
      </c>
    </row>
    <row r="257" spans="1:33" x14ac:dyDescent="0.2">
      <c r="A257" s="2322"/>
      <c r="B257" s="2322"/>
      <c r="C257" s="2324" t="s">
        <v>2292</v>
      </c>
      <c r="D257" s="2322" t="s">
        <v>2806</v>
      </c>
      <c r="E257" s="2322" t="s">
        <v>2372</v>
      </c>
      <c r="F257" s="2322"/>
      <c r="G257" s="2322"/>
      <c r="H257" s="2311" t="s">
        <v>1378</v>
      </c>
      <c r="I257" s="1090">
        <v>10000</v>
      </c>
      <c r="J257" s="1090"/>
      <c r="K257" s="1090"/>
      <c r="L257" s="1090"/>
      <c r="P257" s="1090" t="s">
        <v>2336</v>
      </c>
      <c r="Q257" s="2312" t="s">
        <v>2292</v>
      </c>
      <c r="R257" s="2318">
        <v>0</v>
      </c>
      <c r="S257" s="2318">
        <v>-628</v>
      </c>
      <c r="T257" s="2318">
        <v>-10000</v>
      </c>
      <c r="W257" s="2310" t="s">
        <v>276</v>
      </c>
      <c r="X257" s="2310" t="s">
        <v>309</v>
      </c>
      <c r="Y257" s="2310">
        <f>VLOOKUP(X257,Data!$D$2:$E$144,2,FALSE)</f>
        <v>80500000</v>
      </c>
    </row>
    <row r="258" spans="1:33" x14ac:dyDescent="0.2">
      <c r="A258" s="2322"/>
      <c r="B258" s="2322"/>
      <c r="C258" s="2324" t="s">
        <v>42</v>
      </c>
      <c r="D258" s="46" t="s">
        <v>2947</v>
      </c>
      <c r="E258" s="2322" t="s">
        <v>2844</v>
      </c>
      <c r="F258" s="2322"/>
      <c r="G258" s="2322"/>
      <c r="H258" s="2311" t="s">
        <v>31</v>
      </c>
      <c r="I258" s="1090">
        <v>4511</v>
      </c>
      <c r="J258" s="1090"/>
      <c r="K258" s="1090"/>
      <c r="L258" s="1090"/>
      <c r="P258" s="1090"/>
      <c r="Q258" s="2312" t="s">
        <v>42</v>
      </c>
      <c r="R258" s="2318">
        <v>-31566.66</v>
      </c>
      <c r="S258" s="2318">
        <v>-11875.63</v>
      </c>
      <c r="T258" s="2318">
        <v>-9764.24</v>
      </c>
      <c r="W258" s="2310" t="s">
        <v>2503</v>
      </c>
      <c r="X258" s="2310" t="s">
        <v>395</v>
      </c>
      <c r="Y258" s="2310">
        <f>VLOOKUP(X258,Data!$D$2:$E$144,2,FALSE)</f>
        <v>35110000</v>
      </c>
    </row>
    <row r="259" spans="1:33" x14ac:dyDescent="0.2">
      <c r="A259" s="2315"/>
      <c r="B259" s="2315"/>
      <c r="C259" s="2314"/>
      <c r="D259" s="68"/>
      <c r="E259" s="2315"/>
      <c r="F259" s="2315"/>
      <c r="G259" s="2315"/>
      <c r="H259" s="2313" t="s">
        <v>644</v>
      </c>
      <c r="I259" s="2319">
        <f>SUM(I260:I261)</f>
        <v>9783.4</v>
      </c>
      <c r="J259" s="2319"/>
      <c r="K259" s="2319"/>
      <c r="L259" s="2319"/>
      <c r="M259" s="2315"/>
      <c r="N259" s="2315"/>
      <c r="O259" s="2315"/>
      <c r="P259" s="2319"/>
      <c r="Q259" s="2314" t="s">
        <v>1551</v>
      </c>
      <c r="R259" s="2319">
        <v>-9803.65</v>
      </c>
      <c r="S259" s="2319">
        <v>-11737.17</v>
      </c>
      <c r="T259" s="2319">
        <v>-9585.57</v>
      </c>
      <c r="U259" s="2315"/>
      <c r="V259" s="2315"/>
      <c r="W259" s="2315"/>
      <c r="X259" s="2315"/>
      <c r="Y259" s="2315" t="e">
        <f>VLOOKUP(X259,Data!$D$2:$E$144,2,FALSE)</f>
        <v>#N/A</v>
      </c>
    </row>
    <row r="260" spans="1:33" x14ac:dyDescent="0.2">
      <c r="A260" s="2322"/>
      <c r="B260" s="2322"/>
      <c r="C260" s="2324" t="s">
        <v>3126</v>
      </c>
      <c r="D260" s="14" t="s">
        <v>2686</v>
      </c>
      <c r="E260" s="2322" t="s">
        <v>2372</v>
      </c>
      <c r="F260" s="2322"/>
      <c r="G260" s="2322"/>
      <c r="H260" s="2311" t="s">
        <v>644</v>
      </c>
      <c r="I260" s="1090">
        <v>1299.4000000000001</v>
      </c>
      <c r="J260" s="1090"/>
      <c r="K260" s="1090"/>
      <c r="L260" s="1090"/>
      <c r="P260" s="1090" t="s">
        <v>2337</v>
      </c>
      <c r="Q260" s="2312" t="s">
        <v>1551</v>
      </c>
      <c r="R260" s="1090"/>
      <c r="S260" s="1090"/>
      <c r="T260" s="1090"/>
      <c r="W260" s="2310" t="s">
        <v>2379</v>
      </c>
      <c r="X260" s="2310" t="s">
        <v>337</v>
      </c>
      <c r="Y260" s="2310">
        <f>VLOOKUP(X260,Data!$D$2:$E$144,2,FALSE)</f>
        <v>33730000</v>
      </c>
    </row>
    <row r="261" spans="1:33" x14ac:dyDescent="0.2">
      <c r="A261" s="2322"/>
      <c r="B261" s="2322"/>
      <c r="C261" s="2324" t="s">
        <v>3127</v>
      </c>
      <c r="D261" s="14" t="s">
        <v>3125</v>
      </c>
      <c r="E261" s="2322" t="s">
        <v>3124</v>
      </c>
      <c r="F261" s="2322"/>
      <c r="G261" s="2322"/>
      <c r="H261" s="2311" t="s">
        <v>644</v>
      </c>
      <c r="I261" s="1090">
        <v>8484</v>
      </c>
      <c r="J261" s="1090"/>
      <c r="K261" s="1090"/>
      <c r="L261" s="1090"/>
      <c r="P261" s="1090" t="s">
        <v>2336</v>
      </c>
      <c r="Q261" s="2312" t="s">
        <v>1551</v>
      </c>
      <c r="R261" s="1090"/>
      <c r="S261" s="1090"/>
      <c r="T261" s="1090"/>
      <c r="W261" s="2310" t="s">
        <v>427</v>
      </c>
      <c r="X261" s="2310" t="s">
        <v>377</v>
      </c>
      <c r="Y261" s="2310">
        <f>VLOOKUP(X261,Data!$D$2:$E$144,2,FALSE)</f>
        <v>32230000</v>
      </c>
    </row>
    <row r="262" spans="1:33" ht="25.5" x14ac:dyDescent="0.2">
      <c r="A262" s="2322"/>
      <c r="B262" s="2322"/>
      <c r="C262" s="2324" t="s">
        <v>2206</v>
      </c>
      <c r="D262" s="280" t="s">
        <v>2784</v>
      </c>
      <c r="E262" s="2322" t="s">
        <v>2372</v>
      </c>
      <c r="F262" s="2322"/>
      <c r="G262" s="2322"/>
      <c r="H262" s="2311" t="s">
        <v>1298</v>
      </c>
      <c r="I262" s="1090">
        <v>0</v>
      </c>
      <c r="J262" s="1090"/>
      <c r="K262" s="1090"/>
      <c r="L262" s="1090"/>
      <c r="P262" s="1090" t="s">
        <v>2331</v>
      </c>
      <c r="Q262" s="2312" t="s">
        <v>2206</v>
      </c>
      <c r="R262" s="2318">
        <v>0</v>
      </c>
      <c r="S262" s="2318">
        <v>0</v>
      </c>
      <c r="T262" s="2318">
        <v>-9348.8700000000008</v>
      </c>
      <c r="W262" s="2310" t="s">
        <v>286</v>
      </c>
      <c r="X262" s="2310" t="s">
        <v>404</v>
      </c>
      <c r="Y262" s="2310">
        <f>VLOOKUP(X262,Data!$D$2:$E$144,2,FALSE)</f>
        <v>35120000</v>
      </c>
    </row>
    <row r="263" spans="1:33" s="2315" customFormat="1" x14ac:dyDescent="0.2">
      <c r="C263" s="2314"/>
      <c r="D263" s="68"/>
      <c r="H263" s="2313" t="s">
        <v>684</v>
      </c>
      <c r="I263" s="2319">
        <f>SUM(I264:I266)</f>
        <v>9450</v>
      </c>
      <c r="J263" s="2319"/>
      <c r="K263" s="2319"/>
      <c r="L263" s="2319"/>
      <c r="P263" s="2319"/>
      <c r="Q263" s="2314" t="s">
        <v>1591</v>
      </c>
      <c r="R263" s="2319">
        <v>-13719.62</v>
      </c>
      <c r="S263" s="2319">
        <v>-10926.68</v>
      </c>
      <c r="T263" s="2319">
        <v>-9043.94</v>
      </c>
      <c r="Y263" s="2315" t="e">
        <f>VLOOKUP(X263,Data!$D$2:$E$144,2,FALSE)</f>
        <v>#N/A</v>
      </c>
      <c r="AG263" s="2317"/>
    </row>
    <row r="264" spans="1:33" x14ac:dyDescent="0.2">
      <c r="A264" s="2322"/>
      <c r="B264" s="2322"/>
      <c r="C264" s="2324" t="s">
        <v>3208</v>
      </c>
      <c r="D264" s="14" t="s">
        <v>2692</v>
      </c>
      <c r="E264" s="2322" t="s">
        <v>2372</v>
      </c>
      <c r="F264" s="2322"/>
      <c r="G264" s="2322"/>
      <c r="H264" s="2311" t="s">
        <v>684</v>
      </c>
      <c r="I264" s="1090">
        <v>0</v>
      </c>
      <c r="J264" s="1090"/>
      <c r="K264" s="1090"/>
      <c r="L264" s="1090"/>
      <c r="P264" s="1090" t="s">
        <v>2331</v>
      </c>
      <c r="Q264" s="2312" t="s">
        <v>1591</v>
      </c>
      <c r="R264" s="1090"/>
      <c r="S264" s="1090"/>
      <c r="T264" s="1090"/>
      <c r="W264" s="2310" t="s">
        <v>277</v>
      </c>
      <c r="X264" s="2310" t="s">
        <v>321</v>
      </c>
      <c r="Y264" s="2310">
        <f>VLOOKUP(X264,Data!$D$2:$E$144,2,FALSE)</f>
        <v>39310000</v>
      </c>
    </row>
    <row r="265" spans="1:33" ht="25.5" x14ac:dyDescent="0.2">
      <c r="A265" s="2322"/>
      <c r="B265" s="2322"/>
      <c r="C265" s="2324" t="s">
        <v>3209</v>
      </c>
      <c r="D265" s="14" t="s">
        <v>3003</v>
      </c>
      <c r="E265" s="2322" t="s">
        <v>2832</v>
      </c>
      <c r="F265" s="2322"/>
      <c r="G265" s="2322"/>
      <c r="H265" s="2311" t="s">
        <v>684</v>
      </c>
      <c r="I265" s="1090">
        <v>9390</v>
      </c>
      <c r="J265" s="1090"/>
      <c r="K265" s="1090"/>
      <c r="L265" s="1090"/>
      <c r="P265" s="1090" t="s">
        <v>2336</v>
      </c>
      <c r="Q265" s="2312" t="s">
        <v>1591</v>
      </c>
      <c r="R265" s="1090"/>
      <c r="S265" s="1090"/>
      <c r="T265" s="1090"/>
      <c r="W265" s="2310" t="s">
        <v>287</v>
      </c>
      <c r="X265" s="2310" t="s">
        <v>412</v>
      </c>
      <c r="Y265" s="2310">
        <f>VLOOKUP(X265,Data!$D$2:$E$144,2,FALSE)</f>
        <v>34300000</v>
      </c>
    </row>
    <row r="266" spans="1:33" ht="25.5" x14ac:dyDescent="0.2">
      <c r="A266" s="2322"/>
      <c r="B266" s="2322"/>
      <c r="C266" s="2324" t="s">
        <v>3210</v>
      </c>
      <c r="D266" s="14" t="s">
        <v>3003</v>
      </c>
      <c r="E266" s="2322" t="s">
        <v>2835</v>
      </c>
      <c r="F266" s="2322"/>
      <c r="G266" s="2322"/>
      <c r="H266" s="2311" t="s">
        <v>684</v>
      </c>
      <c r="I266" s="1090">
        <v>60</v>
      </c>
      <c r="J266" s="1090"/>
      <c r="K266" s="1090"/>
      <c r="L266" s="1090"/>
      <c r="P266" s="1090" t="s">
        <v>2336</v>
      </c>
      <c r="Q266" s="2312" t="s">
        <v>1591</v>
      </c>
      <c r="R266" s="1090"/>
      <c r="S266" s="1090"/>
      <c r="T266" s="1090"/>
      <c r="W266" s="2310" t="s">
        <v>287</v>
      </c>
      <c r="X266" s="2310" t="s">
        <v>412</v>
      </c>
      <c r="Y266" s="2310">
        <f>VLOOKUP(X266,Data!$D$2:$E$144,2,FALSE)</f>
        <v>34300000</v>
      </c>
    </row>
    <row r="267" spans="1:33" x14ac:dyDescent="0.2">
      <c r="A267" s="2315"/>
      <c r="B267" s="2315"/>
      <c r="C267" s="2314"/>
      <c r="D267" s="1100"/>
      <c r="E267" s="2315"/>
      <c r="F267" s="2315"/>
      <c r="G267" s="2315"/>
      <c r="H267" s="2313" t="s">
        <v>430</v>
      </c>
      <c r="I267" s="2319">
        <f>SUM(I268:I269)</f>
        <v>12548.75</v>
      </c>
      <c r="J267" s="2319"/>
      <c r="K267" s="2319"/>
      <c r="L267" s="2319"/>
      <c r="M267" s="2315"/>
      <c r="N267" s="2315"/>
      <c r="O267" s="2315"/>
      <c r="P267" s="2319"/>
      <c r="Q267" s="2314" t="s">
        <v>453</v>
      </c>
      <c r="R267" s="2319">
        <v>-7633.36</v>
      </c>
      <c r="S267" s="2319">
        <v>-11416.42</v>
      </c>
      <c r="T267" s="2319">
        <v>-8988.76</v>
      </c>
      <c r="U267" s="2315"/>
      <c r="V267" s="2315"/>
      <c r="W267" s="2315"/>
      <c r="X267" s="2315"/>
      <c r="Y267" s="2315" t="e">
        <f>VLOOKUP(X267,Data!$D$2:$E$144,2,FALSE)</f>
        <v>#N/A</v>
      </c>
    </row>
    <row r="268" spans="1:33" ht="25.5" x14ac:dyDescent="0.2">
      <c r="A268" s="2322"/>
      <c r="B268" s="2322"/>
      <c r="C268" s="2324" t="s">
        <v>2867</v>
      </c>
      <c r="D268" s="46" t="s">
        <v>2527</v>
      </c>
      <c r="E268" s="2322" t="s">
        <v>2524</v>
      </c>
      <c r="F268" s="2322"/>
      <c r="G268" s="2322"/>
      <c r="H268" s="2311" t="s">
        <v>430</v>
      </c>
      <c r="I268" s="1090">
        <v>429.75</v>
      </c>
      <c r="J268" s="1090"/>
      <c r="K268" s="1090"/>
      <c r="L268" s="1090"/>
      <c r="P268" s="1090" t="s">
        <v>2336</v>
      </c>
      <c r="Q268" s="2312" t="s">
        <v>453</v>
      </c>
      <c r="R268" s="2318"/>
      <c r="S268" s="2318"/>
      <c r="T268" s="2318"/>
      <c r="W268" s="2310" t="s">
        <v>280</v>
      </c>
      <c r="X268" s="2310" t="s">
        <v>349</v>
      </c>
      <c r="Y268" s="2310">
        <f>VLOOKUP(X268,Data!$D$2:$E$144,2,FALSE)</f>
        <v>39710000</v>
      </c>
    </row>
    <row r="269" spans="1:33" ht="25.5" x14ac:dyDescent="0.2">
      <c r="A269" s="2322"/>
      <c r="B269" s="2322"/>
      <c r="C269" s="2324" t="s">
        <v>2868</v>
      </c>
      <c r="D269" s="46" t="s">
        <v>2866</v>
      </c>
      <c r="E269" s="2322" t="s">
        <v>2835</v>
      </c>
      <c r="F269" s="2322"/>
      <c r="G269" s="2322"/>
      <c r="H269" s="2311" t="s">
        <v>430</v>
      </c>
      <c r="I269" s="1090">
        <v>12119</v>
      </c>
      <c r="J269" s="1090"/>
      <c r="K269" s="1090"/>
      <c r="L269" s="1090"/>
      <c r="P269" s="1090" t="s">
        <v>2336</v>
      </c>
      <c r="Q269" s="2312" t="s">
        <v>453</v>
      </c>
      <c r="R269" s="2318"/>
      <c r="S269" s="2318"/>
      <c r="T269" s="2318"/>
      <c r="W269" s="2310" t="s">
        <v>2379</v>
      </c>
      <c r="X269" s="2310" t="s">
        <v>343</v>
      </c>
      <c r="Y269" s="2310">
        <f>VLOOKUP(X269,Data!$D$2:$E$144,2,FALSE)</f>
        <v>18100000</v>
      </c>
    </row>
    <row r="270" spans="1:33" x14ac:dyDescent="0.2">
      <c r="C270" s="2312" t="s">
        <v>1922</v>
      </c>
      <c r="H270" s="2311" t="s">
        <v>1015</v>
      </c>
      <c r="I270" s="2318"/>
      <c r="J270" s="2318"/>
      <c r="K270" s="2318"/>
      <c r="L270" s="2318"/>
      <c r="P270" s="2318"/>
      <c r="Q270" s="2312" t="s">
        <v>1922</v>
      </c>
      <c r="R270" s="2318">
        <v>-36563.67</v>
      </c>
      <c r="S270" s="2318">
        <v>-903.33</v>
      </c>
      <c r="T270" s="2318">
        <v>-8893</v>
      </c>
      <c r="Y270" s="2310" t="e">
        <f>VLOOKUP(X270,Data!$D$2:$E$144,2,FALSE)</f>
        <v>#N/A</v>
      </c>
    </row>
    <row r="271" spans="1:33" s="2315" customFormat="1" x14ac:dyDescent="0.2">
      <c r="A271" s="2310"/>
      <c r="B271" s="2310"/>
      <c r="C271" s="2312" t="s">
        <v>1657</v>
      </c>
      <c r="D271" s="2310"/>
      <c r="E271" s="2310"/>
      <c r="F271" s="2310"/>
      <c r="G271" s="2310"/>
      <c r="H271" s="2311" t="s">
        <v>750</v>
      </c>
      <c r="I271" s="2318"/>
      <c r="J271" s="2318"/>
      <c r="K271" s="2318"/>
      <c r="L271" s="2318"/>
      <c r="M271" s="2310"/>
      <c r="N271" s="2310"/>
      <c r="O271" s="2310"/>
      <c r="P271" s="2318"/>
      <c r="Q271" s="2312" t="s">
        <v>1657</v>
      </c>
      <c r="R271" s="2318">
        <v>-7729.89</v>
      </c>
      <c r="S271" s="2318">
        <v>-102346.46</v>
      </c>
      <c r="T271" s="2318">
        <v>-8876.66</v>
      </c>
      <c r="U271" s="2310"/>
      <c r="V271" s="2310"/>
      <c r="W271" s="2310"/>
      <c r="X271" s="2310"/>
      <c r="Y271" s="2310" t="e">
        <f>VLOOKUP(X271,Data!$D$2:$E$144,2,FALSE)</f>
        <v>#N/A</v>
      </c>
      <c r="AG271" s="2317"/>
    </row>
    <row r="272" spans="1:33" s="2322" customFormat="1" ht="25.5" x14ac:dyDescent="0.2">
      <c r="C272" s="2324" t="s">
        <v>1429</v>
      </c>
      <c r="D272" s="46" t="s">
        <v>2964</v>
      </c>
      <c r="E272" s="2322" t="s">
        <v>2832</v>
      </c>
      <c r="H272" s="2311" t="s">
        <v>522</v>
      </c>
      <c r="I272" s="1090">
        <v>9541</v>
      </c>
      <c r="J272" s="1090"/>
      <c r="K272" s="1090"/>
      <c r="L272" s="1090"/>
      <c r="M272" s="2310"/>
      <c r="N272" s="2310"/>
      <c r="O272" s="2310"/>
      <c r="P272" s="1090" t="s">
        <v>2336</v>
      </c>
      <c r="Q272" s="2312" t="s">
        <v>1429</v>
      </c>
      <c r="R272" s="2318">
        <v>-10152.19</v>
      </c>
      <c r="S272" s="2318">
        <v>-10960.77</v>
      </c>
      <c r="T272" s="2318">
        <v>-8629.93</v>
      </c>
      <c r="U272" s="2310"/>
      <c r="V272" s="2310"/>
      <c r="W272" s="2310" t="s">
        <v>287</v>
      </c>
      <c r="X272" s="2310" t="s">
        <v>412</v>
      </c>
      <c r="Y272" s="2310">
        <f>VLOOKUP(X272,Data!$D$2:$E$144,2,FALSE)</f>
        <v>34300000</v>
      </c>
      <c r="AG272" s="2325"/>
    </row>
    <row r="273" spans="1:33" s="2322" customFormat="1" x14ac:dyDescent="0.2">
      <c r="A273" s="2310"/>
      <c r="B273" s="2310"/>
      <c r="C273" s="2312" t="s">
        <v>1736</v>
      </c>
      <c r="D273" s="2310"/>
      <c r="E273" s="2310"/>
      <c r="F273" s="2310"/>
      <c r="G273" s="2310"/>
      <c r="H273" s="2311" t="s">
        <v>829</v>
      </c>
      <c r="I273" s="2318"/>
      <c r="J273" s="2318"/>
      <c r="K273" s="2318"/>
      <c r="L273" s="2318"/>
      <c r="M273" s="2310"/>
      <c r="N273" s="2310"/>
      <c r="O273" s="2310"/>
      <c r="P273" s="2318"/>
      <c r="Q273" s="2312" t="s">
        <v>1736</v>
      </c>
      <c r="R273" s="2318">
        <v>-23427.09</v>
      </c>
      <c r="S273" s="2318">
        <v>-34136.160000000003</v>
      </c>
      <c r="T273" s="2318">
        <v>-8338.19</v>
      </c>
      <c r="U273" s="2310"/>
      <c r="V273" s="2310"/>
      <c r="W273" s="2310"/>
      <c r="X273" s="2310"/>
      <c r="Y273" s="2310" t="e">
        <f>VLOOKUP(X273,Data!$D$2:$E$144,2,FALSE)</f>
        <v>#N/A</v>
      </c>
      <c r="AG273" s="2325"/>
    </row>
    <row r="274" spans="1:33" ht="25.5" x14ac:dyDescent="0.2">
      <c r="A274" s="2322"/>
      <c r="B274" s="2322"/>
      <c r="C274" s="2324" t="s">
        <v>1476</v>
      </c>
      <c r="D274" s="14" t="s">
        <v>3034</v>
      </c>
      <c r="E274" s="2322" t="s">
        <v>2835</v>
      </c>
      <c r="F274" s="2322"/>
      <c r="G274" s="2322"/>
      <c r="H274" s="2311" t="s">
        <v>569</v>
      </c>
      <c r="I274" s="1090">
        <v>10000</v>
      </c>
      <c r="J274" s="1090"/>
      <c r="K274" s="1090"/>
      <c r="L274" s="1090"/>
      <c r="P274" s="1090" t="s">
        <v>2336</v>
      </c>
      <c r="Q274" s="2312" t="s">
        <v>1476</v>
      </c>
      <c r="R274" s="2318">
        <v>-7208.44</v>
      </c>
      <c r="S274" s="2318">
        <v>-7004.55</v>
      </c>
      <c r="T274" s="2318">
        <v>-8222.27</v>
      </c>
      <c r="W274" s="2310" t="s">
        <v>2757</v>
      </c>
      <c r="X274" s="2310" t="s">
        <v>332</v>
      </c>
      <c r="Y274" s="2310">
        <f>VLOOKUP(X274,Data!$D$2:$E$144,2,FALSE)</f>
        <v>39712300</v>
      </c>
    </row>
    <row r="275" spans="1:33" s="2315" customFormat="1" x14ac:dyDescent="0.2">
      <c r="A275" s="2310"/>
      <c r="B275" s="2310"/>
      <c r="C275" s="2312" t="s">
        <v>2222</v>
      </c>
      <c r="D275" s="2310"/>
      <c r="E275" s="2310"/>
      <c r="F275" s="2310"/>
      <c r="G275" s="2310"/>
      <c r="H275" s="2311" t="s">
        <v>1314</v>
      </c>
      <c r="I275" s="2318"/>
      <c r="J275" s="2318"/>
      <c r="K275" s="2318"/>
      <c r="L275" s="2318"/>
      <c r="M275" s="2310"/>
      <c r="N275" s="2310"/>
      <c r="O275" s="2310"/>
      <c r="P275" s="2318"/>
      <c r="Q275" s="2312" t="s">
        <v>2222</v>
      </c>
      <c r="R275" s="2318">
        <v>0</v>
      </c>
      <c r="S275" s="2318">
        <v>0</v>
      </c>
      <c r="T275" s="2318">
        <v>-8216</v>
      </c>
      <c r="U275" s="2310"/>
      <c r="V275" s="2310"/>
      <c r="W275" s="2310"/>
      <c r="X275" s="2310"/>
      <c r="Y275" s="2310" t="e">
        <f>VLOOKUP(X275,Data!$D$2:$E$144,2,FALSE)</f>
        <v>#N/A</v>
      </c>
      <c r="AG275" s="2317"/>
    </row>
    <row r="276" spans="1:33" ht="25.5" x14ac:dyDescent="0.2">
      <c r="A276" s="2322"/>
      <c r="B276" s="2322"/>
      <c r="C276" s="2324" t="s">
        <v>2161</v>
      </c>
      <c r="D276" s="2322" t="s">
        <v>2919</v>
      </c>
      <c r="E276" s="2322" t="s">
        <v>2835</v>
      </c>
      <c r="F276" s="2322"/>
      <c r="G276" s="2322"/>
      <c r="H276" s="2311" t="s">
        <v>1253</v>
      </c>
      <c r="I276" s="1090">
        <v>8248</v>
      </c>
      <c r="J276" s="1090"/>
      <c r="K276" s="1090"/>
      <c r="L276" s="1090"/>
      <c r="P276" s="1090" t="s">
        <v>2336</v>
      </c>
      <c r="Q276" s="2312" t="s">
        <v>2161</v>
      </c>
      <c r="R276" s="2318">
        <v>0</v>
      </c>
      <c r="S276" s="2318">
        <v>-1357.6</v>
      </c>
      <c r="T276" s="2318">
        <v>-8208.5</v>
      </c>
      <c r="W276" s="2310" t="s">
        <v>2757</v>
      </c>
      <c r="X276" s="2310" t="s">
        <v>328</v>
      </c>
      <c r="Y276" s="2310">
        <f>VLOOKUP(X276,Data!$D$2:$E$144,2,FALSE)</f>
        <v>39830000</v>
      </c>
    </row>
    <row r="277" spans="1:33" x14ac:dyDescent="0.2">
      <c r="A277" s="2315"/>
      <c r="B277" s="2315"/>
      <c r="C277" s="2314"/>
      <c r="D277" s="68"/>
      <c r="E277" s="2315"/>
      <c r="F277" s="2315"/>
      <c r="G277" s="2315"/>
      <c r="H277" s="2313" t="s">
        <v>541</v>
      </c>
      <c r="I277" s="2319">
        <f>SUM(I278:I279)</f>
        <v>31995</v>
      </c>
      <c r="J277" s="2319"/>
      <c r="K277" s="2319"/>
      <c r="L277" s="2319"/>
      <c r="M277" s="2315"/>
      <c r="N277" s="2315"/>
      <c r="O277" s="2315"/>
      <c r="P277" s="2319"/>
      <c r="Q277" s="2314" t="s">
        <v>1448</v>
      </c>
      <c r="R277" s="2319">
        <v>-10577.99</v>
      </c>
      <c r="S277" s="2319">
        <v>-6324.11</v>
      </c>
      <c r="T277" s="2319">
        <v>-7978.67</v>
      </c>
      <c r="U277" s="2315"/>
      <c r="V277" s="2315"/>
      <c r="W277" s="2315"/>
      <c r="X277" s="2315"/>
      <c r="Y277" s="2315" t="e">
        <f>VLOOKUP(X277,Data!$D$2:$E$144,2,FALSE)</f>
        <v>#N/A</v>
      </c>
    </row>
    <row r="278" spans="1:33" s="2315" customFormat="1" x14ac:dyDescent="0.2">
      <c r="A278" s="2322"/>
      <c r="B278" s="2322"/>
      <c r="C278" s="2324" t="s">
        <v>2991</v>
      </c>
      <c r="D278" s="14" t="s">
        <v>2658</v>
      </c>
      <c r="E278" s="2322" t="s">
        <v>2372</v>
      </c>
      <c r="F278" s="2322"/>
      <c r="G278" s="2322"/>
      <c r="H278" s="2311" t="s">
        <v>541</v>
      </c>
      <c r="I278" s="1090">
        <v>800</v>
      </c>
      <c r="J278" s="1090"/>
      <c r="K278" s="1090"/>
      <c r="L278" s="1090"/>
      <c r="M278" s="2310"/>
      <c r="N278" s="2310"/>
      <c r="O278" s="2310"/>
      <c r="P278" s="1090" t="s">
        <v>2336</v>
      </c>
      <c r="Q278" s="2312" t="s">
        <v>1448</v>
      </c>
      <c r="R278" s="1090"/>
      <c r="S278" s="1090"/>
      <c r="T278" s="1090"/>
      <c r="U278" s="2310"/>
      <c r="V278" s="2310"/>
      <c r="W278" s="2310" t="s">
        <v>276</v>
      </c>
      <c r="X278" s="2310" t="s">
        <v>309</v>
      </c>
      <c r="Y278" s="2310">
        <f>VLOOKUP(X278,Data!$D$2:$E$144,2,FALSE)</f>
        <v>80500000</v>
      </c>
      <c r="AG278" s="2317"/>
    </row>
    <row r="279" spans="1:33" x14ac:dyDescent="0.2">
      <c r="A279" s="2322"/>
      <c r="B279" s="2322"/>
      <c r="C279" s="2324" t="s">
        <v>2992</v>
      </c>
      <c r="D279" s="14" t="s">
        <v>2990</v>
      </c>
      <c r="E279" s="2322" t="s">
        <v>2832</v>
      </c>
      <c r="F279" s="2322"/>
      <c r="G279" s="2322"/>
      <c r="H279" s="2311" t="s">
        <v>541</v>
      </c>
      <c r="I279" s="1090">
        <v>31195</v>
      </c>
      <c r="J279" s="1090"/>
      <c r="K279" s="1090"/>
      <c r="L279" s="1090"/>
      <c r="P279" s="1090" t="s">
        <v>2336</v>
      </c>
      <c r="Q279" s="2312" t="s">
        <v>1448</v>
      </c>
      <c r="R279" s="1090"/>
      <c r="S279" s="1090"/>
      <c r="T279" s="1090"/>
      <c r="W279" s="2310" t="s">
        <v>2503</v>
      </c>
      <c r="X279" s="2310" t="s">
        <v>395</v>
      </c>
      <c r="Y279" s="2310">
        <f>VLOOKUP(X279,Data!$D$2:$E$144,2,FALSE)</f>
        <v>35110000</v>
      </c>
    </row>
    <row r="280" spans="1:33" ht="25.5" x14ac:dyDescent="0.2">
      <c r="A280" s="2322"/>
      <c r="B280" s="2322"/>
      <c r="C280" s="2324" t="s">
        <v>1614</v>
      </c>
      <c r="D280" s="2322" t="s">
        <v>2853</v>
      </c>
      <c r="E280" s="2322" t="s">
        <v>2832</v>
      </c>
      <c r="F280" s="2322"/>
      <c r="G280" s="2322"/>
      <c r="H280" s="2311" t="s">
        <v>707</v>
      </c>
      <c r="I280" s="1090">
        <v>8973</v>
      </c>
      <c r="J280" s="1090"/>
      <c r="K280" s="1090"/>
      <c r="L280" s="1090"/>
      <c r="P280" s="1090" t="s">
        <v>2336</v>
      </c>
      <c r="Q280" s="2312" t="s">
        <v>1614</v>
      </c>
      <c r="R280" s="2318">
        <v>-4891.03</v>
      </c>
      <c r="S280" s="2318">
        <v>-5164.21</v>
      </c>
      <c r="T280" s="2318">
        <v>-7889.78</v>
      </c>
      <c r="W280" s="2310" t="s">
        <v>287</v>
      </c>
      <c r="X280" s="2310" t="s">
        <v>412</v>
      </c>
      <c r="Y280" s="2310">
        <f>VLOOKUP(X280,Data!$D$2:$E$144,2,FALSE)</f>
        <v>34300000</v>
      </c>
    </row>
    <row r="281" spans="1:33" x14ac:dyDescent="0.2">
      <c r="A281" s="2322"/>
      <c r="B281" s="2322"/>
      <c r="C281" s="2324" t="s">
        <v>1792</v>
      </c>
      <c r="D281" s="2322" t="s">
        <v>2608</v>
      </c>
      <c r="E281" s="2322" t="s">
        <v>2443</v>
      </c>
      <c r="F281" s="2322"/>
      <c r="G281" s="2322"/>
      <c r="H281" s="2311" t="s">
        <v>885</v>
      </c>
      <c r="I281" s="1090">
        <v>7613.86</v>
      </c>
      <c r="J281" s="1090"/>
      <c r="K281" s="1090"/>
      <c r="L281" s="1090"/>
      <c r="P281" s="1090" t="s">
        <v>2336</v>
      </c>
      <c r="Q281" s="2312" t="s">
        <v>1792</v>
      </c>
      <c r="R281" s="2318">
        <v>-2072.86</v>
      </c>
      <c r="S281" s="2318">
        <v>-7655.76</v>
      </c>
      <c r="T281" s="2318">
        <v>-7832.3</v>
      </c>
      <c r="W281" s="2310" t="s">
        <v>276</v>
      </c>
      <c r="X281" s="2310" t="s">
        <v>311</v>
      </c>
      <c r="Y281" s="2310">
        <f>VLOOKUP(X281,Data!$D$2:$E$144,2,FALSE)</f>
        <v>66000000</v>
      </c>
    </row>
    <row r="282" spans="1:33" x14ac:dyDescent="0.2">
      <c r="C282" s="2312" t="s">
        <v>1392</v>
      </c>
      <c r="H282" s="2311" t="s">
        <v>485</v>
      </c>
      <c r="I282" s="2318"/>
      <c r="J282" s="2318"/>
      <c r="K282" s="2318"/>
      <c r="L282" s="2318"/>
      <c r="P282" s="2318"/>
      <c r="Q282" s="2312" t="s">
        <v>1392</v>
      </c>
      <c r="R282" s="2318">
        <v>-14333.03</v>
      </c>
      <c r="S282" s="2318">
        <v>-13770.5</v>
      </c>
      <c r="T282" s="2318">
        <v>-7746.56</v>
      </c>
      <c r="Y282" s="2310" t="e">
        <f>VLOOKUP(X282,Data!$D$2:$E$144,2,FALSE)</f>
        <v>#N/A</v>
      </c>
    </row>
    <row r="283" spans="1:33" s="2315" customFormat="1" ht="25.5" x14ac:dyDescent="0.2">
      <c r="A283" s="2322"/>
      <c r="B283" s="2322"/>
      <c r="C283" s="2324" t="s">
        <v>2115</v>
      </c>
      <c r="D283" s="14" t="s">
        <v>3003</v>
      </c>
      <c r="E283" s="2322" t="s">
        <v>2832</v>
      </c>
      <c r="F283" s="2322"/>
      <c r="G283" s="2322"/>
      <c r="H283" s="2311" t="s">
        <v>1207</v>
      </c>
      <c r="I283" s="1090">
        <v>10776</v>
      </c>
      <c r="J283" s="1090"/>
      <c r="K283" s="1090"/>
      <c r="L283" s="1090"/>
      <c r="M283" s="2310"/>
      <c r="N283" s="2310"/>
      <c r="O283" s="2310"/>
      <c r="P283" s="1090" t="s">
        <v>2336</v>
      </c>
      <c r="Q283" s="2312" t="s">
        <v>2115</v>
      </c>
      <c r="R283" s="2318">
        <v>0</v>
      </c>
      <c r="S283" s="2318">
        <v>-26732.17</v>
      </c>
      <c r="T283" s="2318">
        <v>-7735.47</v>
      </c>
      <c r="U283" s="2310"/>
      <c r="V283" s="2310"/>
      <c r="W283" s="2310" t="s">
        <v>287</v>
      </c>
      <c r="X283" s="2310" t="s">
        <v>412</v>
      </c>
      <c r="Y283" s="2310">
        <f>VLOOKUP(X283,Data!$D$2:$E$144,2,FALSE)</f>
        <v>34300000</v>
      </c>
      <c r="AG283" s="2317"/>
    </row>
    <row r="284" spans="1:33" x14ac:dyDescent="0.2">
      <c r="A284" s="2315"/>
      <c r="B284" s="2315"/>
      <c r="C284" s="2314"/>
      <c r="D284" s="2315"/>
      <c r="E284" s="2315"/>
      <c r="F284" s="2315"/>
      <c r="G284" s="2315"/>
      <c r="H284" s="2313" t="s">
        <v>1245</v>
      </c>
      <c r="I284" s="2319">
        <f>SUM(I285:I286)</f>
        <v>8171</v>
      </c>
      <c r="J284" s="2319"/>
      <c r="K284" s="2319"/>
      <c r="L284" s="2319"/>
      <c r="M284" s="2315"/>
      <c r="N284" s="2315"/>
      <c r="O284" s="2315"/>
      <c r="P284" s="2319"/>
      <c r="Q284" s="2314" t="s">
        <v>2153</v>
      </c>
      <c r="R284" s="2319">
        <v>0</v>
      </c>
      <c r="S284" s="2319">
        <v>-907.6</v>
      </c>
      <c r="T284" s="2319">
        <v>-7730.94</v>
      </c>
      <c r="U284" s="2315"/>
      <c r="V284" s="2315"/>
      <c r="W284" s="2315"/>
      <c r="X284" s="2315"/>
      <c r="Y284" s="2315" t="e">
        <f>VLOOKUP(X284,Data!$D$2:$E$144,2,FALSE)</f>
        <v>#N/A</v>
      </c>
    </row>
    <row r="285" spans="1:33" ht="25.5" x14ac:dyDescent="0.2">
      <c r="A285" s="2322"/>
      <c r="B285" s="2322"/>
      <c r="C285" s="2324" t="s">
        <v>3064</v>
      </c>
      <c r="D285" s="2322" t="s">
        <v>3040</v>
      </c>
      <c r="E285" s="2322" t="s">
        <v>2832</v>
      </c>
      <c r="F285" s="2322"/>
      <c r="G285" s="2322"/>
      <c r="H285" s="2311" t="s">
        <v>1245</v>
      </c>
      <c r="I285" s="1090">
        <v>4483</v>
      </c>
      <c r="J285" s="1090"/>
      <c r="K285" s="1090"/>
      <c r="L285" s="1090"/>
      <c r="P285" s="1090" t="s">
        <v>2336</v>
      </c>
      <c r="Q285" s="2312" t="s">
        <v>2153</v>
      </c>
      <c r="R285" s="1090"/>
      <c r="S285" s="1090"/>
      <c r="T285" s="1090"/>
      <c r="W285" s="2310" t="s">
        <v>287</v>
      </c>
      <c r="X285" s="2310" t="s">
        <v>417</v>
      </c>
      <c r="Y285" s="2310">
        <f>VLOOKUP(X285,Data!$D$2:$E$144,2,FALSE)</f>
        <v>43800000</v>
      </c>
    </row>
    <row r="286" spans="1:33" s="2315" customFormat="1" ht="25.5" x14ac:dyDescent="0.2">
      <c r="A286" s="2322"/>
      <c r="B286" s="2322"/>
      <c r="C286" s="2324" t="s">
        <v>3065</v>
      </c>
      <c r="D286" s="2322" t="s">
        <v>3040</v>
      </c>
      <c r="E286" s="2322" t="s">
        <v>2835</v>
      </c>
      <c r="F286" s="2322"/>
      <c r="G286" s="2322"/>
      <c r="H286" s="2311" t="s">
        <v>1245</v>
      </c>
      <c r="I286" s="1090">
        <v>3688</v>
      </c>
      <c r="J286" s="1090"/>
      <c r="K286" s="1090"/>
      <c r="L286" s="1090"/>
      <c r="M286" s="2310"/>
      <c r="N286" s="2310"/>
      <c r="O286" s="2310"/>
      <c r="P286" s="1090" t="s">
        <v>2336</v>
      </c>
      <c r="Q286" s="2312" t="s">
        <v>2153</v>
      </c>
      <c r="R286" s="1090"/>
      <c r="S286" s="1090"/>
      <c r="T286" s="1090"/>
      <c r="U286" s="2310"/>
      <c r="V286" s="2310"/>
      <c r="W286" s="2310" t="s">
        <v>287</v>
      </c>
      <c r="X286" s="2310" t="s">
        <v>417</v>
      </c>
      <c r="Y286" s="2310">
        <f>VLOOKUP(X286,Data!$D$2:$E$144,2,FALSE)</f>
        <v>43800000</v>
      </c>
      <c r="AG286" s="2317"/>
    </row>
    <row r="287" spans="1:33" x14ac:dyDescent="0.2">
      <c r="C287" s="2312" t="s">
        <v>1750</v>
      </c>
      <c r="D287" s="2322" t="s">
        <v>2341</v>
      </c>
      <c r="E287" s="2310" t="s">
        <v>55</v>
      </c>
      <c r="H287" s="2311" t="s">
        <v>843</v>
      </c>
      <c r="I287" s="1090">
        <v>7594</v>
      </c>
      <c r="J287" s="1090"/>
      <c r="K287" s="1090"/>
      <c r="L287" s="1090"/>
      <c r="P287" s="1090" t="s">
        <v>2336</v>
      </c>
      <c r="Q287" s="2312" t="s">
        <v>1750</v>
      </c>
      <c r="R287" s="2318">
        <v>-10738.04</v>
      </c>
      <c r="S287" s="2318">
        <v>-7593.75</v>
      </c>
      <c r="T287" s="2318">
        <v>-7662.09</v>
      </c>
      <c r="W287" s="2310" t="s">
        <v>276</v>
      </c>
      <c r="X287" s="2310" t="s">
        <v>308</v>
      </c>
      <c r="Y287" s="2310">
        <f>VLOOKUP(X287,Data!$D$2:$E$144,2,FALSE)</f>
        <v>79940000</v>
      </c>
    </row>
    <row r="288" spans="1:33" x14ac:dyDescent="0.2">
      <c r="A288" s="2315"/>
      <c r="B288" s="2315"/>
      <c r="C288" s="2314"/>
      <c r="D288" s="2315"/>
      <c r="E288" s="2315"/>
      <c r="F288" s="2315"/>
      <c r="G288" s="2315"/>
      <c r="H288" s="2313" t="s">
        <v>1157</v>
      </c>
      <c r="I288" s="2319">
        <f>SUM(I289:I290)</f>
        <v>7798</v>
      </c>
      <c r="J288" s="2319"/>
      <c r="K288" s="2319"/>
      <c r="L288" s="2319"/>
      <c r="M288" s="2315"/>
      <c r="N288" s="2315"/>
      <c r="O288" s="2315"/>
      <c r="P288" s="2319"/>
      <c r="Q288" s="2314" t="s">
        <v>2065</v>
      </c>
      <c r="R288" s="2319">
        <v>0</v>
      </c>
      <c r="S288" s="2319">
        <v>-5668.2</v>
      </c>
      <c r="T288" s="2319">
        <v>-7612.5</v>
      </c>
      <c r="U288" s="2315"/>
      <c r="V288" s="2315"/>
      <c r="W288" s="2315"/>
      <c r="X288" s="2315"/>
      <c r="Y288" s="2315" t="e">
        <f>VLOOKUP(X288,Data!$D$2:$E$144,2,FALSE)</f>
        <v>#N/A</v>
      </c>
    </row>
    <row r="289" spans="1:33" s="2315" customFormat="1" x14ac:dyDescent="0.2">
      <c r="A289" s="2322"/>
      <c r="B289" s="2322"/>
      <c r="C289" s="2324" t="s">
        <v>2972</v>
      </c>
      <c r="D289" s="2322" t="s">
        <v>2971</v>
      </c>
      <c r="E289" s="2322" t="s">
        <v>2835</v>
      </c>
      <c r="F289" s="2322"/>
      <c r="G289" s="2322"/>
      <c r="H289" s="2311" t="s">
        <v>1157</v>
      </c>
      <c r="I289" s="1090">
        <v>6798</v>
      </c>
      <c r="J289" s="1090"/>
      <c r="K289" s="1090"/>
      <c r="L289" s="1090"/>
      <c r="M289" s="2310"/>
      <c r="N289" s="2310"/>
      <c r="O289" s="2310"/>
      <c r="P289" s="1090" t="s">
        <v>2336</v>
      </c>
      <c r="Q289" s="2312" t="s">
        <v>2065</v>
      </c>
      <c r="R289" s="1090"/>
      <c r="S289" s="1090"/>
      <c r="T289" s="1090"/>
      <c r="U289" s="2310"/>
      <c r="V289" s="2310"/>
      <c r="W289" s="2310" t="s">
        <v>2503</v>
      </c>
      <c r="X289" s="2310" t="s">
        <v>395</v>
      </c>
      <c r="Y289" s="2310">
        <f>VLOOKUP(X289,Data!$D$2:$E$144,2,FALSE)</f>
        <v>35110000</v>
      </c>
      <c r="AG289" s="2317"/>
    </row>
    <row r="290" spans="1:33" s="2322" customFormat="1" x14ac:dyDescent="0.2">
      <c r="C290" s="2324" t="s">
        <v>2973</v>
      </c>
      <c r="D290" s="2322" t="s">
        <v>2971</v>
      </c>
      <c r="E290" s="2322" t="s">
        <v>2832</v>
      </c>
      <c r="H290" s="2311" t="s">
        <v>1157</v>
      </c>
      <c r="I290" s="1090">
        <v>1000</v>
      </c>
      <c r="J290" s="1090"/>
      <c r="K290" s="1090"/>
      <c r="L290" s="1090"/>
      <c r="M290" s="2310"/>
      <c r="N290" s="2310"/>
      <c r="O290" s="2310"/>
      <c r="P290" s="1090" t="s">
        <v>2336</v>
      </c>
      <c r="Q290" s="2312" t="s">
        <v>2065</v>
      </c>
      <c r="R290" s="1090"/>
      <c r="S290" s="1090"/>
      <c r="T290" s="1090"/>
      <c r="U290" s="2310"/>
      <c r="V290" s="2310"/>
      <c r="W290" s="2310" t="s">
        <v>2503</v>
      </c>
      <c r="X290" s="2310" t="s">
        <v>395</v>
      </c>
      <c r="Y290" s="2310">
        <f>VLOOKUP(X290,Data!$D$2:$E$144,2,FALSE)</f>
        <v>35110000</v>
      </c>
      <c r="AG290" s="2325"/>
    </row>
    <row r="291" spans="1:33" s="2322" customFormat="1" x14ac:dyDescent="0.2">
      <c r="A291" s="2310"/>
      <c r="B291" s="2310"/>
      <c r="C291" s="2312" t="s">
        <v>1884</v>
      </c>
      <c r="D291" s="2310"/>
      <c r="E291" s="2310"/>
      <c r="F291" s="2310"/>
      <c r="G291" s="2310"/>
      <c r="H291" s="2311" t="s">
        <v>977</v>
      </c>
      <c r="I291" s="2318"/>
      <c r="J291" s="2318"/>
      <c r="K291" s="2318"/>
      <c r="L291" s="2318"/>
      <c r="M291" s="2310"/>
      <c r="N291" s="2310"/>
      <c r="O291" s="2310"/>
      <c r="P291" s="2318"/>
      <c r="Q291" s="2312" t="s">
        <v>1884</v>
      </c>
      <c r="R291" s="2318">
        <v>0</v>
      </c>
      <c r="S291" s="2318">
        <v>0</v>
      </c>
      <c r="T291" s="2318">
        <v>-7375</v>
      </c>
      <c r="U291" s="2310"/>
      <c r="V291" s="2310"/>
      <c r="W291" s="2310"/>
      <c r="X291" s="2310"/>
      <c r="Y291" s="2310" t="e">
        <f>VLOOKUP(X291,Data!$D$2:$E$144,2,FALSE)</f>
        <v>#N/A</v>
      </c>
      <c r="AG291" s="2325"/>
    </row>
    <row r="292" spans="1:33" ht="25.5" x14ac:dyDescent="0.2">
      <c r="A292" s="2322"/>
      <c r="B292" s="2322"/>
      <c r="C292" s="2324" t="s">
        <v>1846</v>
      </c>
      <c r="D292" s="2322" t="s">
        <v>2550</v>
      </c>
      <c r="E292" s="2322" t="s">
        <v>2524</v>
      </c>
      <c r="F292" s="2322"/>
      <c r="G292" s="2322"/>
      <c r="H292" s="2311" t="s">
        <v>939</v>
      </c>
      <c r="I292" s="1090">
        <v>1789.98</v>
      </c>
      <c r="J292" s="1090"/>
      <c r="K292" s="1090"/>
      <c r="L292" s="1090"/>
      <c r="P292" s="1090" t="s">
        <v>2336</v>
      </c>
      <c r="Q292" s="2312" t="s">
        <v>1846</v>
      </c>
      <c r="R292" s="2318">
        <v>-8350</v>
      </c>
      <c r="S292" s="2318">
        <v>-1004.94</v>
      </c>
      <c r="T292" s="2318">
        <v>-7321.83</v>
      </c>
      <c r="W292" s="2310" t="s">
        <v>276</v>
      </c>
      <c r="X292" s="2310" t="s">
        <v>316</v>
      </c>
      <c r="Y292" s="2310">
        <f>VLOOKUP(X292,Data!$D$2:$E$144,2,FALSE)</f>
        <v>64100000</v>
      </c>
    </row>
    <row r="293" spans="1:33" x14ac:dyDescent="0.2">
      <c r="A293" s="2322"/>
      <c r="B293" s="2322"/>
      <c r="C293" s="2324" t="s">
        <v>2090</v>
      </c>
      <c r="D293" s="2322" t="s">
        <v>2766</v>
      </c>
      <c r="E293" s="2322" t="s">
        <v>2372</v>
      </c>
      <c r="F293" s="2322"/>
      <c r="G293" s="2322"/>
      <c r="H293" s="2311" t="s">
        <v>1182</v>
      </c>
      <c r="I293" s="1090">
        <v>7052.04</v>
      </c>
      <c r="J293" s="1090"/>
      <c r="K293" s="1090"/>
      <c r="L293" s="1090"/>
      <c r="P293" s="1090" t="s">
        <v>2336</v>
      </c>
      <c r="Q293" s="2312" t="s">
        <v>2090</v>
      </c>
      <c r="R293" s="2318">
        <v>0</v>
      </c>
      <c r="S293" s="2318">
        <v>-7514.32</v>
      </c>
      <c r="T293" s="2318">
        <v>-7052.04</v>
      </c>
      <c r="W293" s="2310" t="s">
        <v>2503</v>
      </c>
      <c r="X293" s="2310" t="s">
        <v>395</v>
      </c>
      <c r="Y293" s="2310">
        <f>VLOOKUP(X293,Data!$D$2:$E$144,2,FALSE)</f>
        <v>35110000</v>
      </c>
    </row>
    <row r="294" spans="1:33" s="2315" customFormat="1" x14ac:dyDescent="0.2">
      <c r="A294" s="2310"/>
      <c r="B294" s="2310"/>
      <c r="C294" s="2312" t="s">
        <v>1916</v>
      </c>
      <c r="D294" s="2310"/>
      <c r="E294" s="2310"/>
      <c r="F294" s="2310"/>
      <c r="G294" s="2310"/>
      <c r="H294" s="2311" t="s">
        <v>1009</v>
      </c>
      <c r="I294" s="2318"/>
      <c r="J294" s="2318"/>
      <c r="K294" s="2318"/>
      <c r="L294" s="2318"/>
      <c r="M294" s="2310"/>
      <c r="N294" s="2310"/>
      <c r="O294" s="2310"/>
      <c r="P294" s="2318"/>
      <c r="Q294" s="2312" t="s">
        <v>1916</v>
      </c>
      <c r="R294" s="2318">
        <v>-67874</v>
      </c>
      <c r="S294" s="2318">
        <v>0</v>
      </c>
      <c r="T294" s="2318">
        <v>-7000</v>
      </c>
      <c r="U294" s="2310"/>
      <c r="V294" s="2310"/>
      <c r="W294" s="2310"/>
      <c r="X294" s="2310"/>
      <c r="Y294" s="2310" t="e">
        <f>VLOOKUP(X294,Data!$D$2:$E$144,2,FALSE)</f>
        <v>#N/A</v>
      </c>
      <c r="AG294" s="2317"/>
    </row>
    <row r="295" spans="1:33" s="2322" customFormat="1" x14ac:dyDescent="0.2">
      <c r="A295" s="2310"/>
      <c r="B295" s="2310"/>
      <c r="C295" s="2312" t="s">
        <v>2236</v>
      </c>
      <c r="D295" s="2310"/>
      <c r="E295" s="2310"/>
      <c r="F295" s="2310"/>
      <c r="G295" s="2310"/>
      <c r="H295" s="2311" t="s">
        <v>1328</v>
      </c>
      <c r="I295" s="2318"/>
      <c r="J295" s="2318"/>
      <c r="K295" s="2318"/>
      <c r="L295" s="2318"/>
      <c r="M295" s="2310"/>
      <c r="N295" s="2310"/>
      <c r="O295" s="2310"/>
      <c r="P295" s="2318"/>
      <c r="Q295" s="2312" t="s">
        <v>2236</v>
      </c>
      <c r="R295" s="2318">
        <v>0</v>
      </c>
      <c r="S295" s="2318">
        <v>0</v>
      </c>
      <c r="T295" s="2318">
        <v>-6930</v>
      </c>
      <c r="U295" s="2310"/>
      <c r="V295" s="2310"/>
      <c r="W295" s="2310"/>
      <c r="X295" s="2310"/>
      <c r="Y295" s="2310" t="e">
        <f>VLOOKUP(X295,Data!$D$2:$E$144,2,FALSE)</f>
        <v>#N/A</v>
      </c>
      <c r="AG295" s="2325"/>
    </row>
    <row r="296" spans="1:33" s="2322" customFormat="1" x14ac:dyDescent="0.2">
      <c r="C296" s="2324" t="s">
        <v>1940</v>
      </c>
      <c r="D296" s="2322" t="s">
        <v>2610</v>
      </c>
      <c r="E296" s="2322" t="s">
        <v>2443</v>
      </c>
      <c r="H296" s="2311" t="s">
        <v>1033</v>
      </c>
      <c r="I296" s="1090"/>
      <c r="J296" s="1090"/>
      <c r="K296" s="1090"/>
      <c r="L296" s="1090"/>
      <c r="M296" s="2310"/>
      <c r="N296" s="2310"/>
      <c r="O296" s="2310"/>
      <c r="P296" s="1090" t="s">
        <v>2331</v>
      </c>
      <c r="Q296" s="2312" t="s">
        <v>1940</v>
      </c>
      <c r="R296" s="2318">
        <v>-3573.25</v>
      </c>
      <c r="S296" s="2318">
        <v>-16091.9</v>
      </c>
      <c r="T296" s="2318">
        <v>-6837</v>
      </c>
      <c r="U296" s="2310"/>
      <c r="V296" s="2310"/>
      <c r="W296" s="2310" t="s">
        <v>276</v>
      </c>
      <c r="X296" s="2310" t="s">
        <v>307</v>
      </c>
      <c r="Y296" s="2310">
        <f>VLOOKUP(X296,Data!$D$2:$E$144,2,FALSE)</f>
        <v>79410000</v>
      </c>
      <c r="AG296" s="2325"/>
    </row>
    <row r="297" spans="1:33" s="2322" customFormat="1" ht="25.5" x14ac:dyDescent="0.2">
      <c r="C297" s="2324" t="s">
        <v>45</v>
      </c>
      <c r="D297" s="2322" t="s">
        <v>2542</v>
      </c>
      <c r="E297" s="2322" t="s">
        <v>2524</v>
      </c>
      <c r="H297" s="2311" t="s">
        <v>34</v>
      </c>
      <c r="I297" s="1090">
        <v>6587</v>
      </c>
      <c r="J297" s="1090"/>
      <c r="K297" s="1090"/>
      <c r="L297" s="1090"/>
      <c r="M297" s="2310"/>
      <c r="N297" s="2310"/>
      <c r="O297" s="2310"/>
      <c r="P297" s="1090" t="s">
        <v>2336</v>
      </c>
      <c r="Q297" s="2312" t="s">
        <v>45</v>
      </c>
      <c r="R297" s="2318">
        <v>-5970</v>
      </c>
      <c r="S297" s="2318">
        <v>-6280</v>
      </c>
      <c r="T297" s="2318">
        <v>-6587.72</v>
      </c>
      <c r="U297" s="2310"/>
      <c r="V297" s="2310"/>
      <c r="W297" s="2310" t="s">
        <v>276</v>
      </c>
      <c r="X297" s="2310" t="s">
        <v>304</v>
      </c>
      <c r="Y297" s="2310">
        <f>VLOOKUP(X297,Data!$D$2:$E$144,2,FALSE)</f>
        <v>75100000</v>
      </c>
      <c r="AG297" s="2325"/>
    </row>
    <row r="298" spans="1:33" s="2322" customFormat="1" x14ac:dyDescent="0.2">
      <c r="C298" s="2324" t="s">
        <v>2217</v>
      </c>
      <c r="D298" s="2322" t="s">
        <v>3133</v>
      </c>
      <c r="E298" s="2322" t="s">
        <v>2835</v>
      </c>
      <c r="H298" s="2311" t="s">
        <v>1309</v>
      </c>
      <c r="I298" s="1090">
        <v>6563</v>
      </c>
      <c r="J298" s="1090"/>
      <c r="K298" s="1090"/>
      <c r="L298" s="1090"/>
      <c r="M298" s="2310"/>
      <c r="N298" s="2310"/>
      <c r="O298" s="2310"/>
      <c r="P298" s="1090" t="s">
        <v>2336</v>
      </c>
      <c r="Q298" s="2312" t="s">
        <v>2217</v>
      </c>
      <c r="R298" s="2318">
        <v>0</v>
      </c>
      <c r="S298" s="2318">
        <v>0</v>
      </c>
      <c r="T298" s="2318">
        <v>-6563</v>
      </c>
      <c r="U298" s="2310"/>
      <c r="V298" s="2310"/>
      <c r="W298" s="2310" t="s">
        <v>2503</v>
      </c>
      <c r="X298" s="2310" t="s">
        <v>395</v>
      </c>
      <c r="Y298" s="2310">
        <f>VLOOKUP(X298,Data!$D$2:$E$144,2,FALSE)</f>
        <v>35110000</v>
      </c>
      <c r="AG298" s="2325"/>
    </row>
    <row r="299" spans="1:33" s="2322" customFormat="1" ht="25.5" x14ac:dyDescent="0.2">
      <c r="C299" s="2324" t="s">
        <v>451</v>
      </c>
      <c r="D299" s="2322" t="s">
        <v>2863</v>
      </c>
      <c r="E299" s="2322" t="s">
        <v>2835</v>
      </c>
      <c r="H299" s="2311" t="s">
        <v>428</v>
      </c>
      <c r="I299" s="1090">
        <v>9237</v>
      </c>
      <c r="J299" s="1090"/>
      <c r="K299" s="1090"/>
      <c r="L299" s="1090"/>
      <c r="M299" s="2310"/>
      <c r="N299" s="2310"/>
      <c r="O299" s="2310"/>
      <c r="P299" s="1090" t="s">
        <v>2336</v>
      </c>
      <c r="Q299" s="2312" t="s">
        <v>451</v>
      </c>
      <c r="R299" s="2318">
        <v>-8844.27</v>
      </c>
      <c r="S299" s="2318">
        <v>-11447.72</v>
      </c>
      <c r="T299" s="2318">
        <v>-6548</v>
      </c>
      <c r="U299" s="2310"/>
      <c r="V299" s="2310"/>
      <c r="W299" s="2310" t="s">
        <v>2503</v>
      </c>
      <c r="X299" s="2310" t="s">
        <v>395</v>
      </c>
      <c r="Y299" s="2310">
        <f>VLOOKUP(X299,Data!$D$2:$E$144,2,FALSE)</f>
        <v>35110000</v>
      </c>
      <c r="AG299" s="2325"/>
    </row>
    <row r="300" spans="1:33" s="2322" customFormat="1" ht="25.5" x14ac:dyDescent="0.2">
      <c r="C300" s="2324" t="s">
        <v>2000</v>
      </c>
      <c r="D300" s="2322" t="s">
        <v>3090</v>
      </c>
      <c r="E300" s="2322" t="s">
        <v>2835</v>
      </c>
      <c r="H300" s="2311" t="s">
        <v>1093</v>
      </c>
      <c r="I300" s="1090">
        <v>6411</v>
      </c>
      <c r="J300" s="1090"/>
      <c r="K300" s="1090"/>
      <c r="L300" s="1090"/>
      <c r="M300" s="2310"/>
      <c r="N300" s="2310"/>
      <c r="O300" s="2310"/>
      <c r="P300" s="1090" t="s">
        <v>2336</v>
      </c>
      <c r="Q300" s="2312" t="s">
        <v>2000</v>
      </c>
      <c r="R300" s="2318">
        <v>-4969.75</v>
      </c>
      <c r="S300" s="2318">
        <v>-5000</v>
      </c>
      <c r="T300" s="2318">
        <v>-6356.07</v>
      </c>
      <c r="U300" s="2310"/>
      <c r="V300" s="2310"/>
      <c r="W300" s="2310" t="s">
        <v>2378</v>
      </c>
      <c r="X300" s="2310" t="s">
        <v>364</v>
      </c>
      <c r="Y300" s="2310">
        <f>VLOOKUP(X300,Data!$D$2:$E$144,2,FALSE)</f>
        <v>37420000</v>
      </c>
      <c r="AG300" s="2325"/>
    </row>
    <row r="301" spans="1:33" x14ac:dyDescent="0.2">
      <c r="C301" s="2312" t="s">
        <v>2262</v>
      </c>
      <c r="D301" s="2310" t="s">
        <v>2360</v>
      </c>
      <c r="E301" s="2310" t="s">
        <v>2346</v>
      </c>
      <c r="H301" s="2311" t="s">
        <v>1354</v>
      </c>
      <c r="I301" s="2318">
        <v>6272</v>
      </c>
      <c r="J301" s="2318"/>
      <c r="K301" s="2318"/>
      <c r="L301" s="2318"/>
      <c r="P301" s="2318" t="s">
        <v>2336</v>
      </c>
      <c r="Q301" s="2312" t="s">
        <v>2262</v>
      </c>
      <c r="R301" s="2318">
        <v>-4809</v>
      </c>
      <c r="S301" s="2318">
        <v>-6660</v>
      </c>
      <c r="T301" s="2318">
        <v>-6272.95</v>
      </c>
      <c r="W301" s="2310" t="s">
        <v>276</v>
      </c>
      <c r="X301" s="2310" t="s">
        <v>318</v>
      </c>
      <c r="Y301" s="2310">
        <f>VLOOKUP(X301,Data!$D$2:$E$144,2,FALSE)</f>
        <v>79600000</v>
      </c>
    </row>
    <row r="302" spans="1:33" ht="25.5" x14ac:dyDescent="0.2">
      <c r="A302" s="2322"/>
      <c r="B302" s="2322"/>
      <c r="C302" s="2324" t="s">
        <v>1703</v>
      </c>
      <c r="D302" s="14" t="s">
        <v>3204</v>
      </c>
      <c r="E302" s="2322" t="s">
        <v>2832</v>
      </c>
      <c r="F302" s="2322"/>
      <c r="G302" s="2322"/>
      <c r="H302" s="2311" t="s">
        <v>796</v>
      </c>
      <c r="I302" s="1090">
        <v>6252</v>
      </c>
      <c r="J302" s="1090"/>
      <c r="K302" s="1090"/>
      <c r="L302" s="1090"/>
      <c r="P302" s="1090" t="s">
        <v>2336</v>
      </c>
      <c r="Q302" s="2312" t="s">
        <v>1703</v>
      </c>
      <c r="R302" s="2318">
        <v>-12238.22</v>
      </c>
      <c r="S302" s="2318">
        <v>-7128.23</v>
      </c>
      <c r="T302" s="2318">
        <v>-6251.91</v>
      </c>
      <c r="W302" s="2310" t="s">
        <v>287</v>
      </c>
      <c r="X302" s="2310" t="s">
        <v>413</v>
      </c>
      <c r="Y302" s="2310">
        <f>VLOOKUP(X302,Data!$D$2:$E$144,2,FALSE)</f>
        <v>50110000</v>
      </c>
    </row>
    <row r="303" spans="1:33" s="2315" customFormat="1" ht="25.5" x14ac:dyDescent="0.2">
      <c r="A303" s="2322"/>
      <c r="B303" s="2322"/>
      <c r="C303" s="2324" t="s">
        <v>1977</v>
      </c>
      <c r="D303" s="2322" t="s">
        <v>2745</v>
      </c>
      <c r="E303" s="2322" t="s">
        <v>2372</v>
      </c>
      <c r="F303" s="2322"/>
      <c r="G303" s="2322"/>
      <c r="H303" s="2311" t="s">
        <v>1070</v>
      </c>
      <c r="I303" s="1090">
        <v>0</v>
      </c>
      <c r="J303" s="1090"/>
      <c r="K303" s="1090"/>
      <c r="L303" s="1090"/>
      <c r="M303" s="2310"/>
      <c r="N303" s="2310"/>
      <c r="O303" s="2310"/>
      <c r="P303" s="1090" t="s">
        <v>2337</v>
      </c>
      <c r="Q303" s="2312" t="s">
        <v>1977</v>
      </c>
      <c r="R303" s="2318">
        <v>-6796</v>
      </c>
      <c r="S303" s="2318">
        <v>-26816</v>
      </c>
      <c r="T303" s="2318">
        <v>-6249</v>
      </c>
      <c r="U303" s="2310"/>
      <c r="V303" s="2310"/>
      <c r="W303" s="2310" t="s">
        <v>427</v>
      </c>
      <c r="X303" s="2310" t="s">
        <v>370</v>
      </c>
      <c r="Y303" s="2310">
        <f>VLOOKUP(X303,Data!$D$2:$E$144,2,FALSE)</f>
        <v>30200000</v>
      </c>
      <c r="AG303" s="2317"/>
    </row>
    <row r="304" spans="1:33" s="2322" customFormat="1" x14ac:dyDescent="0.2">
      <c r="C304" s="2324" t="s">
        <v>2295</v>
      </c>
      <c r="D304" s="2322" t="s">
        <v>2807</v>
      </c>
      <c r="E304" s="2322" t="s">
        <v>2372</v>
      </c>
      <c r="H304" s="2311" t="s">
        <v>1380</v>
      </c>
      <c r="I304" s="1090">
        <v>6200</v>
      </c>
      <c r="J304" s="1090"/>
      <c r="K304" s="1090"/>
      <c r="L304" s="1090"/>
      <c r="M304" s="2310"/>
      <c r="N304" s="2310"/>
      <c r="O304" s="2310"/>
      <c r="P304" s="1090" t="s">
        <v>2336</v>
      </c>
      <c r="Q304" s="2312" t="s">
        <v>2295</v>
      </c>
      <c r="R304" s="2318">
        <v>0</v>
      </c>
      <c r="S304" s="2318">
        <v>0</v>
      </c>
      <c r="T304" s="2318">
        <v>-6200</v>
      </c>
      <c r="U304" s="2310"/>
      <c r="V304" s="2310"/>
      <c r="W304" s="2310" t="s">
        <v>276</v>
      </c>
      <c r="X304" s="2310" t="s">
        <v>309</v>
      </c>
      <c r="Y304" s="2310">
        <f>VLOOKUP(X304,Data!$D$2:$E$144,2,FALSE)</f>
        <v>80500000</v>
      </c>
      <c r="AG304" s="2325"/>
    </row>
    <row r="305" spans="1:33" s="2322" customFormat="1" x14ac:dyDescent="0.2">
      <c r="A305" s="2310"/>
      <c r="B305" s="2310"/>
      <c r="C305" s="2312" t="s">
        <v>2101</v>
      </c>
      <c r="D305" s="14" t="s">
        <v>2471</v>
      </c>
      <c r="E305" s="2310" t="s">
        <v>2345</v>
      </c>
      <c r="F305" s="2310"/>
      <c r="G305" s="2310"/>
      <c r="H305" s="2311" t="s">
        <v>1193</v>
      </c>
      <c r="I305" s="1090">
        <v>6060</v>
      </c>
      <c r="J305" s="1090"/>
      <c r="K305" s="1090"/>
      <c r="L305" s="1090"/>
      <c r="M305" s="2310"/>
      <c r="N305" s="2310"/>
      <c r="O305" s="2310"/>
      <c r="P305" s="1090" t="s">
        <v>2336</v>
      </c>
      <c r="Q305" s="2312" t="s">
        <v>2101</v>
      </c>
      <c r="R305" s="2318">
        <v>0</v>
      </c>
      <c r="S305" s="2318">
        <v>-18556.830000000002</v>
      </c>
      <c r="T305" s="2318">
        <v>-6000</v>
      </c>
      <c r="U305" s="2310"/>
      <c r="V305" s="2310"/>
      <c r="W305" s="2310" t="s">
        <v>276</v>
      </c>
      <c r="X305" s="2310" t="s">
        <v>313</v>
      </c>
      <c r="Y305" s="2310">
        <f>VLOOKUP(X305,Data!$D$2:$E$144,2,FALSE)</f>
        <v>79100000</v>
      </c>
      <c r="AG305" s="2325"/>
    </row>
    <row r="306" spans="1:33" s="2322" customFormat="1" x14ac:dyDescent="0.2">
      <c r="C306" s="2324" t="s">
        <v>2181</v>
      </c>
      <c r="D306" s="2322" t="s">
        <v>2605</v>
      </c>
      <c r="E306" s="2322" t="s">
        <v>2443</v>
      </c>
      <c r="H306" s="2311" t="s">
        <v>1273</v>
      </c>
      <c r="I306" s="1090">
        <v>500</v>
      </c>
      <c r="J306" s="1090"/>
      <c r="K306" s="1090"/>
      <c r="L306" s="1090"/>
      <c r="M306" s="2310"/>
      <c r="N306" s="2310"/>
      <c r="O306" s="2310"/>
      <c r="P306" s="1090" t="s">
        <v>2607</v>
      </c>
      <c r="Q306" s="2312" t="s">
        <v>2181</v>
      </c>
      <c r="R306" s="2318">
        <v>0</v>
      </c>
      <c r="S306" s="2318">
        <v>-1250</v>
      </c>
      <c r="T306" s="2318">
        <v>-5950</v>
      </c>
      <c r="U306" s="2310"/>
      <c r="V306" s="2310"/>
      <c r="W306" s="2310" t="s">
        <v>276</v>
      </c>
      <c r="X306" s="2310" t="s">
        <v>311</v>
      </c>
      <c r="Y306" s="2310">
        <f>VLOOKUP(X306,Data!$D$2:$E$144,2,FALSE)</f>
        <v>66000000</v>
      </c>
      <c r="AG306" s="2325"/>
    </row>
    <row r="307" spans="1:33" s="2322" customFormat="1" x14ac:dyDescent="0.2">
      <c r="A307" s="2315"/>
      <c r="B307" s="2315"/>
      <c r="C307" s="2314"/>
      <c r="D307" s="2315"/>
      <c r="E307" s="2315"/>
      <c r="F307" s="2315"/>
      <c r="G307" s="2315"/>
      <c r="H307" s="2313" t="s">
        <v>610</v>
      </c>
      <c r="I307" s="2319">
        <f>SUM(I308:I309)</f>
        <v>4060</v>
      </c>
      <c r="J307" s="2319"/>
      <c r="K307" s="2319"/>
      <c r="L307" s="2319"/>
      <c r="M307" s="2315"/>
      <c r="N307" s="2315"/>
      <c r="O307" s="2315"/>
      <c r="P307" s="2319"/>
      <c r="Q307" s="2314" t="s">
        <v>1517</v>
      </c>
      <c r="R307" s="2319">
        <v>-2398</v>
      </c>
      <c r="S307" s="2319">
        <v>-3869.02</v>
      </c>
      <c r="T307" s="2319">
        <v>-5876.8</v>
      </c>
      <c r="U307" s="2315"/>
      <c r="V307" s="2315"/>
      <c r="W307" s="2315"/>
      <c r="X307" s="2315"/>
      <c r="Y307" s="2315" t="e">
        <f>VLOOKUP(X307,Data!$D$2:$E$144,2,FALSE)</f>
        <v>#N/A</v>
      </c>
      <c r="AG307" s="2325"/>
    </row>
    <row r="308" spans="1:33" x14ac:dyDescent="0.2">
      <c r="C308" s="2312" t="s">
        <v>2571</v>
      </c>
      <c r="D308" s="2310" t="s">
        <v>2374</v>
      </c>
      <c r="E308" s="2310" t="s">
        <v>2346</v>
      </c>
      <c r="H308" s="2311" t="s">
        <v>610</v>
      </c>
      <c r="I308" s="2318">
        <v>2834</v>
      </c>
      <c r="J308" s="2318"/>
      <c r="K308" s="2318"/>
      <c r="L308" s="2318"/>
      <c r="P308" s="2318" t="s">
        <v>2336</v>
      </c>
      <c r="Q308" s="2312" t="s">
        <v>1517</v>
      </c>
      <c r="R308" s="1090"/>
      <c r="S308" s="1090"/>
      <c r="T308" s="1090"/>
      <c r="W308" s="2310" t="s">
        <v>276</v>
      </c>
      <c r="X308" s="2310" t="s">
        <v>305</v>
      </c>
      <c r="Y308" s="2310">
        <f>VLOOKUP(X308,Data!$D$2:$E$144,2,FALSE)</f>
        <v>79340000</v>
      </c>
    </row>
    <row r="309" spans="1:33" s="2315" customFormat="1" ht="25.5" x14ac:dyDescent="0.2">
      <c r="A309" s="2322"/>
      <c r="B309" s="2322"/>
      <c r="C309" s="2324" t="s">
        <v>2572</v>
      </c>
      <c r="D309" s="2322" t="s">
        <v>2570</v>
      </c>
      <c r="E309" s="2322" t="s">
        <v>2564</v>
      </c>
      <c r="F309" s="2322"/>
      <c r="G309" s="2322"/>
      <c r="H309" s="2311" t="s">
        <v>610</v>
      </c>
      <c r="I309" s="1090">
        <v>1226</v>
      </c>
      <c r="J309" s="1090"/>
      <c r="K309" s="1090"/>
      <c r="L309" s="1090"/>
      <c r="M309" s="2310"/>
      <c r="N309" s="2310"/>
      <c r="O309" s="2310"/>
      <c r="P309" s="2318" t="s">
        <v>2336</v>
      </c>
      <c r="Q309" s="2312" t="s">
        <v>1517</v>
      </c>
      <c r="R309" s="1090"/>
      <c r="S309" s="1090"/>
      <c r="T309" s="1090"/>
      <c r="U309" s="2310"/>
      <c r="V309" s="2310"/>
      <c r="W309" s="2310" t="s">
        <v>276</v>
      </c>
      <c r="X309" s="2310" t="s">
        <v>305</v>
      </c>
      <c r="Y309" s="2310">
        <f>VLOOKUP(X309,Data!$D$2:$E$144,2,FALSE)</f>
        <v>79340000</v>
      </c>
      <c r="AG309" s="2317"/>
    </row>
    <row r="310" spans="1:33" x14ac:dyDescent="0.2">
      <c r="A310" s="2322"/>
      <c r="B310" s="2322"/>
      <c r="C310" s="2324" t="s">
        <v>1644</v>
      </c>
      <c r="D310" s="2322" t="s">
        <v>2982</v>
      </c>
      <c r="E310" s="2322" t="s">
        <v>2835</v>
      </c>
      <c r="F310" s="2322"/>
      <c r="G310" s="2322"/>
      <c r="H310" s="2311" t="s">
        <v>737</v>
      </c>
      <c r="I310" s="1090">
        <v>2586</v>
      </c>
      <c r="J310" s="1090"/>
      <c r="K310" s="1090"/>
      <c r="L310" s="1090"/>
      <c r="P310" s="1090" t="s">
        <v>2336</v>
      </c>
      <c r="Q310" s="2312" t="s">
        <v>1644</v>
      </c>
      <c r="R310" s="2318">
        <v>-3578.5</v>
      </c>
      <c r="S310" s="2318">
        <v>-1079</v>
      </c>
      <c r="T310" s="2318">
        <v>-5832</v>
      </c>
      <c r="W310" s="2310" t="s">
        <v>276</v>
      </c>
      <c r="X310" s="2310" t="s">
        <v>309</v>
      </c>
      <c r="Y310" s="2310">
        <f>VLOOKUP(X310,Data!$D$2:$E$144,2,FALSE)</f>
        <v>80500000</v>
      </c>
    </row>
    <row r="311" spans="1:33" x14ac:dyDescent="0.2">
      <c r="A311" s="2322"/>
      <c r="B311" s="2322"/>
      <c r="C311" s="2324" t="s">
        <v>1384</v>
      </c>
      <c r="D311" s="2322" t="s">
        <v>2632</v>
      </c>
      <c r="E311" s="2322" t="s">
        <v>2372</v>
      </c>
      <c r="F311" s="2322"/>
      <c r="G311" s="2322"/>
      <c r="H311" s="2311" t="s">
        <v>477</v>
      </c>
      <c r="I311" s="1090">
        <v>3640</v>
      </c>
      <c r="J311" s="1090"/>
      <c r="K311" s="1090"/>
      <c r="L311" s="1090"/>
      <c r="P311" s="1090" t="s">
        <v>2337</v>
      </c>
      <c r="Q311" s="2312" t="s">
        <v>1384</v>
      </c>
      <c r="R311" s="2318">
        <v>-2218</v>
      </c>
      <c r="S311" s="2318">
        <v>0</v>
      </c>
      <c r="T311" s="2318">
        <v>-5713</v>
      </c>
      <c r="W311" s="2310" t="s">
        <v>276</v>
      </c>
      <c r="X311" s="2310" t="s">
        <v>309</v>
      </c>
      <c r="Y311" s="2310">
        <f>VLOOKUP(X311,Data!$D$2:$E$144,2,FALSE)</f>
        <v>80500000</v>
      </c>
    </row>
    <row r="312" spans="1:33" x14ac:dyDescent="0.2">
      <c r="C312" s="2312" t="s">
        <v>2145</v>
      </c>
      <c r="H312" s="2311" t="s">
        <v>1237</v>
      </c>
      <c r="I312" s="2318"/>
      <c r="J312" s="2318"/>
      <c r="K312" s="2318"/>
      <c r="L312" s="2318"/>
      <c r="P312" s="2318"/>
      <c r="Q312" s="2312" t="s">
        <v>2145</v>
      </c>
      <c r="R312" s="2318">
        <v>0</v>
      </c>
      <c r="S312" s="2318">
        <v>-6040</v>
      </c>
      <c r="T312" s="2318">
        <v>-5600</v>
      </c>
      <c r="Y312" s="2310" t="e">
        <f>VLOOKUP(X312,Data!$D$2:$E$144,2,FALSE)</f>
        <v>#N/A</v>
      </c>
    </row>
    <row r="313" spans="1:33" x14ac:dyDescent="0.2">
      <c r="A313" s="2315"/>
      <c r="B313" s="2315"/>
      <c r="C313" s="2314"/>
      <c r="D313" s="2315"/>
      <c r="E313" s="2315"/>
      <c r="F313" s="2315"/>
      <c r="G313" s="2315"/>
      <c r="H313" s="2313" t="s">
        <v>643</v>
      </c>
      <c r="I313" s="2319">
        <f>SUM(I314:I316)</f>
        <v>3381</v>
      </c>
      <c r="J313" s="2319"/>
      <c r="K313" s="2319"/>
      <c r="L313" s="2319"/>
      <c r="M313" s="2315"/>
      <c r="N313" s="2315"/>
      <c r="O313" s="2315"/>
      <c r="P313" s="2319"/>
      <c r="Q313" s="2314" t="s">
        <v>1550</v>
      </c>
      <c r="R313" s="2319">
        <v>-7543.67</v>
      </c>
      <c r="S313" s="2319">
        <v>-4969.24</v>
      </c>
      <c r="T313" s="2319">
        <v>-5535.61</v>
      </c>
      <c r="U313" s="2315"/>
      <c r="V313" s="2315"/>
      <c r="W313" s="2315"/>
      <c r="X313" s="2315"/>
      <c r="Y313" s="2315" t="e">
        <f>VLOOKUP(X313,Data!$D$2:$E$144,2,FALSE)</f>
        <v>#N/A</v>
      </c>
    </row>
    <row r="314" spans="1:33" ht="25.5" x14ac:dyDescent="0.2">
      <c r="A314" s="2322"/>
      <c r="B314" s="2322"/>
      <c r="C314" s="2324" t="s">
        <v>3121</v>
      </c>
      <c r="D314" s="2322" t="s">
        <v>2685</v>
      </c>
      <c r="E314" s="2322" t="s">
        <v>2372</v>
      </c>
      <c r="F314" s="2322"/>
      <c r="G314" s="2322"/>
      <c r="H314" s="2311" t="s">
        <v>643</v>
      </c>
      <c r="I314" s="1090">
        <v>0</v>
      </c>
      <c r="J314" s="1090"/>
      <c r="K314" s="1090"/>
      <c r="L314" s="1090"/>
      <c r="P314" s="1090" t="s">
        <v>2337</v>
      </c>
      <c r="Q314" s="2312" t="s">
        <v>1550</v>
      </c>
      <c r="R314" s="1090"/>
      <c r="S314" s="1090"/>
      <c r="T314" s="1090"/>
      <c r="W314" s="2310" t="s">
        <v>2379</v>
      </c>
      <c r="X314" s="2310" t="s">
        <v>337</v>
      </c>
      <c r="Y314" s="2310">
        <f>VLOOKUP(X314,Data!$D$2:$E$144,2,FALSE)</f>
        <v>33730000</v>
      </c>
    </row>
    <row r="315" spans="1:33" ht="25.5" x14ac:dyDescent="0.2">
      <c r="A315" s="2322"/>
      <c r="B315" s="2322"/>
      <c r="C315" s="2324" t="s">
        <v>3122</v>
      </c>
      <c r="D315" s="2322" t="s">
        <v>3119</v>
      </c>
      <c r="E315" s="2322" t="s">
        <v>2835</v>
      </c>
      <c r="F315" s="2322"/>
      <c r="G315" s="2322"/>
      <c r="H315" s="2311" t="s">
        <v>643</v>
      </c>
      <c r="I315" s="1090">
        <v>2983</v>
      </c>
      <c r="J315" s="1090"/>
      <c r="K315" s="1090"/>
      <c r="L315" s="1090"/>
      <c r="P315" s="1090" t="s">
        <v>2336</v>
      </c>
      <c r="Q315" s="2312" t="s">
        <v>1550</v>
      </c>
      <c r="R315" s="1090"/>
      <c r="S315" s="1090"/>
      <c r="T315" s="1090"/>
      <c r="W315" s="2310" t="s">
        <v>287</v>
      </c>
      <c r="X315" s="2310" t="s">
        <v>417</v>
      </c>
      <c r="Y315" s="2310">
        <f>VLOOKUP(X315,Data!$D$2:$E$144,2,FALSE)</f>
        <v>43800000</v>
      </c>
    </row>
    <row r="316" spans="1:33" x14ac:dyDescent="0.2">
      <c r="A316" s="2322"/>
      <c r="B316" s="2322"/>
      <c r="C316" s="2324" t="s">
        <v>3123</v>
      </c>
      <c r="D316" s="2322" t="s">
        <v>3120</v>
      </c>
      <c r="E316" s="2322" t="s">
        <v>2832</v>
      </c>
      <c r="F316" s="2322"/>
      <c r="G316" s="2322"/>
      <c r="H316" s="2311" t="s">
        <v>643</v>
      </c>
      <c r="I316" s="1090">
        <v>398</v>
      </c>
      <c r="J316" s="1090"/>
      <c r="K316" s="1090"/>
      <c r="L316" s="1090"/>
      <c r="P316" s="1090" t="s">
        <v>2336</v>
      </c>
      <c r="Q316" s="2312" t="s">
        <v>1550</v>
      </c>
      <c r="R316" s="1090"/>
      <c r="S316" s="1090"/>
      <c r="T316" s="1090"/>
      <c r="W316" s="2310" t="s">
        <v>2503</v>
      </c>
      <c r="X316" s="2310" t="s">
        <v>395</v>
      </c>
      <c r="Y316" s="2310">
        <f>VLOOKUP(X316,Data!$D$2:$E$144,2,FALSE)</f>
        <v>35110000</v>
      </c>
    </row>
    <row r="317" spans="1:33" x14ac:dyDescent="0.2">
      <c r="C317" s="2312" t="s">
        <v>1906</v>
      </c>
      <c r="H317" s="2311" t="s">
        <v>999</v>
      </c>
      <c r="I317" s="2318"/>
      <c r="J317" s="2318"/>
      <c r="K317" s="2318"/>
      <c r="L317" s="2318"/>
      <c r="P317" s="2318"/>
      <c r="Q317" s="2312" t="s">
        <v>1906</v>
      </c>
      <c r="R317" s="2318">
        <v>-1560</v>
      </c>
      <c r="S317" s="2318">
        <v>-1625</v>
      </c>
      <c r="T317" s="2318">
        <v>-5496.4</v>
      </c>
      <c r="Y317" s="2310" t="e">
        <f>VLOOKUP(X317,Data!$D$2:$E$144,2,FALSE)</f>
        <v>#N/A</v>
      </c>
    </row>
    <row r="318" spans="1:33" s="2315" customFormat="1" ht="25.5" x14ac:dyDescent="0.2">
      <c r="A318" s="2322"/>
      <c r="B318" s="2322"/>
      <c r="C318" s="2324" t="s">
        <v>1594</v>
      </c>
      <c r="D318" s="2322" t="s">
        <v>3212</v>
      </c>
      <c r="E318" s="2322" t="s">
        <v>2832</v>
      </c>
      <c r="F318" s="2322"/>
      <c r="G318" s="2322"/>
      <c r="H318" s="2311" t="s">
        <v>687</v>
      </c>
      <c r="I318" s="1090">
        <v>226</v>
      </c>
      <c r="J318" s="1090"/>
      <c r="K318" s="1090"/>
      <c r="L318" s="1090"/>
      <c r="M318" s="2310"/>
      <c r="N318" s="2310"/>
      <c r="O318" s="2310"/>
      <c r="P318" s="1090" t="s">
        <v>2336</v>
      </c>
      <c r="Q318" s="2312" t="s">
        <v>1594</v>
      </c>
      <c r="R318" s="2318">
        <v>-25.29</v>
      </c>
      <c r="S318" s="2318">
        <v>-512.54</v>
      </c>
      <c r="T318" s="2318">
        <v>-5450.65</v>
      </c>
      <c r="U318" s="2310"/>
      <c r="V318" s="2310"/>
      <c r="W318" s="2310" t="s">
        <v>287</v>
      </c>
      <c r="X318" s="2310" t="s">
        <v>412</v>
      </c>
      <c r="Y318" s="2310">
        <f>VLOOKUP(X318,Data!$D$2:$E$144,2,FALSE)</f>
        <v>34300000</v>
      </c>
      <c r="AG318" s="2317"/>
    </row>
    <row r="319" spans="1:33" x14ac:dyDescent="0.2">
      <c r="A319" s="2322"/>
      <c r="B319" s="2322"/>
      <c r="C319" s="2324" t="s">
        <v>1851</v>
      </c>
      <c r="D319" s="14" t="s">
        <v>2936</v>
      </c>
      <c r="E319" s="2322" t="s">
        <v>2835</v>
      </c>
      <c r="F319" s="2322"/>
      <c r="G319" s="2322"/>
      <c r="H319" s="2311" t="s">
        <v>944</v>
      </c>
      <c r="I319" s="1090">
        <v>5385</v>
      </c>
      <c r="J319" s="1090"/>
      <c r="K319" s="1090"/>
      <c r="L319" s="1090"/>
      <c r="P319" s="1090" t="s">
        <v>2336</v>
      </c>
      <c r="Q319" s="2312" t="s">
        <v>1851</v>
      </c>
      <c r="R319" s="2318">
        <v>-9122.2999999999993</v>
      </c>
      <c r="S319" s="2318">
        <v>-4935.22</v>
      </c>
      <c r="T319" s="2318">
        <v>-5385.4</v>
      </c>
      <c r="W319" s="2310" t="s">
        <v>2379</v>
      </c>
      <c r="X319" s="2310" t="s">
        <v>344</v>
      </c>
      <c r="Y319" s="2310">
        <f>VLOOKUP(X319,Data!$D$2:$E$144,2,FALSE)</f>
        <v>35113400</v>
      </c>
    </row>
    <row r="320" spans="1:33" x14ac:dyDescent="0.2">
      <c r="C320" s="2312" t="s">
        <v>1685</v>
      </c>
      <c r="D320" s="2310" t="s">
        <v>2487</v>
      </c>
      <c r="E320" s="2310" t="s">
        <v>2485</v>
      </c>
      <c r="H320" s="2311" t="s">
        <v>778</v>
      </c>
      <c r="I320" s="2318"/>
      <c r="J320" s="2318"/>
      <c r="K320" s="2318"/>
      <c r="L320" s="2318"/>
      <c r="P320" s="2318" t="s">
        <v>2336</v>
      </c>
      <c r="Q320" s="2312" t="s">
        <v>1685</v>
      </c>
      <c r="R320" s="2318">
        <v>0</v>
      </c>
      <c r="S320" s="2318">
        <v>-1273.8800000000001</v>
      </c>
      <c r="T320" s="2318">
        <v>-5290.36</v>
      </c>
      <c r="W320" s="2310" t="s">
        <v>427</v>
      </c>
      <c r="X320" s="2310" t="s">
        <v>370</v>
      </c>
      <c r="Y320" s="2310">
        <f>VLOOKUP(X320,Data!$D$2:$E$144,2,FALSE)</f>
        <v>30200000</v>
      </c>
    </row>
    <row r="321" spans="1:33" ht="38.25" x14ac:dyDescent="0.2">
      <c r="A321" s="2322"/>
      <c r="B321" s="2322"/>
      <c r="C321" s="2324" t="s">
        <v>2234</v>
      </c>
      <c r="D321" s="2322" t="s">
        <v>2787</v>
      </c>
      <c r="E321" s="2322" t="s">
        <v>2372</v>
      </c>
      <c r="F321" s="2322"/>
      <c r="G321" s="2322"/>
      <c r="H321" s="2311" t="s">
        <v>1326</v>
      </c>
      <c r="I321" s="1090">
        <v>5289</v>
      </c>
      <c r="J321" s="1090"/>
      <c r="K321" s="1090"/>
      <c r="L321" s="1090"/>
      <c r="P321" s="1090" t="s">
        <v>2331</v>
      </c>
      <c r="Q321" s="2312" t="s">
        <v>2234</v>
      </c>
      <c r="R321" s="2318">
        <v>0</v>
      </c>
      <c r="S321" s="2318">
        <v>0</v>
      </c>
      <c r="T321" s="2318">
        <v>-5289</v>
      </c>
      <c r="W321" s="2310" t="s">
        <v>276</v>
      </c>
      <c r="X321" s="2310" t="s">
        <v>309</v>
      </c>
      <c r="Y321" s="2310">
        <f>VLOOKUP(X321,Data!$D$2:$E$144,2,FALSE)</f>
        <v>80500000</v>
      </c>
    </row>
    <row r="322" spans="1:33" x14ac:dyDescent="0.2">
      <c r="C322" s="2312" t="s">
        <v>1568</v>
      </c>
      <c r="H322" s="2311" t="s">
        <v>661</v>
      </c>
      <c r="I322" s="2318"/>
      <c r="J322" s="2318"/>
      <c r="K322" s="2318"/>
      <c r="L322" s="2318"/>
      <c r="P322" s="2318"/>
      <c r="Q322" s="2312" t="s">
        <v>1568</v>
      </c>
      <c r="R322" s="2318">
        <v>-8373</v>
      </c>
      <c r="S322" s="2318">
        <v>-11578</v>
      </c>
      <c r="T322" s="2318">
        <v>-5221</v>
      </c>
      <c r="Y322" s="2310" t="e">
        <f>VLOOKUP(X322,Data!$D$2:$E$144,2,FALSE)</f>
        <v>#N/A</v>
      </c>
    </row>
    <row r="323" spans="1:33" ht="25.5" x14ac:dyDescent="0.2">
      <c r="A323" s="2322"/>
      <c r="B323" s="2322"/>
      <c r="C323" s="2324" t="s">
        <v>1430</v>
      </c>
      <c r="D323" s="2322" t="s">
        <v>3089</v>
      </c>
      <c r="E323" s="2322" t="s">
        <v>2835</v>
      </c>
      <c r="F323" s="2322"/>
      <c r="G323" s="2322"/>
      <c r="H323" s="2311" t="s">
        <v>523</v>
      </c>
      <c r="I323" s="1090">
        <v>6017</v>
      </c>
      <c r="J323" s="1090"/>
      <c r="K323" s="1090"/>
      <c r="L323" s="1090"/>
      <c r="P323" s="1090" t="s">
        <v>2336</v>
      </c>
      <c r="Q323" s="2312" t="s">
        <v>1430</v>
      </c>
      <c r="R323" s="2318">
        <v>-4653.8999999999996</v>
      </c>
      <c r="S323" s="2318">
        <v>-9327.65</v>
      </c>
      <c r="T323" s="2318">
        <v>-5081.62</v>
      </c>
      <c r="W323" s="2310" t="s">
        <v>2379</v>
      </c>
      <c r="X323" s="2310" t="s">
        <v>343</v>
      </c>
      <c r="Y323" s="2310">
        <f>VLOOKUP(X323,Data!$D$2:$E$144,2,FALSE)</f>
        <v>18100000</v>
      </c>
    </row>
    <row r="324" spans="1:33" s="2315" customFormat="1" x14ac:dyDescent="0.2">
      <c r="A324" s="2310"/>
      <c r="B324" s="2310"/>
      <c r="C324" s="2312" t="s">
        <v>2190</v>
      </c>
      <c r="D324" s="2310"/>
      <c r="E324" s="2310"/>
      <c r="F324" s="2310"/>
      <c r="G324" s="2310"/>
      <c r="H324" s="2311" t="s">
        <v>1282</v>
      </c>
      <c r="I324" s="2318"/>
      <c r="J324" s="2318"/>
      <c r="K324" s="2318"/>
      <c r="L324" s="2318"/>
      <c r="M324" s="2310"/>
      <c r="N324" s="2310"/>
      <c r="O324" s="2310"/>
      <c r="P324" s="2318"/>
      <c r="Q324" s="2312" t="s">
        <v>2190</v>
      </c>
      <c r="R324" s="2318">
        <v>0</v>
      </c>
      <c r="S324" s="2318">
        <v>0</v>
      </c>
      <c r="T324" s="2318">
        <v>-5070.01</v>
      </c>
      <c r="U324" s="2310"/>
      <c r="V324" s="2310"/>
      <c r="W324" s="2310"/>
      <c r="X324" s="2310"/>
      <c r="Y324" s="2310" t="e">
        <f>VLOOKUP(X324,Data!$D$2:$E$144,2,FALSE)</f>
        <v>#N/A</v>
      </c>
      <c r="AG324" s="2317"/>
    </row>
    <row r="325" spans="1:33" x14ac:dyDescent="0.2">
      <c r="A325" s="2315"/>
      <c r="B325" s="2315"/>
      <c r="C325" s="2314"/>
      <c r="D325" s="2315"/>
      <c r="E325" s="2315"/>
      <c r="F325" s="2315"/>
      <c r="G325" s="2315"/>
      <c r="H325" s="2313" t="s">
        <v>650</v>
      </c>
      <c r="I325" s="2319">
        <f>SUM(I326:I327)</f>
        <v>2930</v>
      </c>
      <c r="J325" s="2319"/>
      <c r="K325" s="2319"/>
      <c r="L325" s="2319"/>
      <c r="M325" s="2315"/>
      <c r="N325" s="2315"/>
      <c r="O325" s="2315"/>
      <c r="P325" s="2319"/>
      <c r="Q325" s="2314" t="s">
        <v>1557</v>
      </c>
      <c r="R325" s="2319">
        <v>-634.67999999999995</v>
      </c>
      <c r="S325" s="2319">
        <v>-987.56</v>
      </c>
      <c r="T325" s="2319">
        <v>-5005.66</v>
      </c>
      <c r="U325" s="2315"/>
      <c r="V325" s="2315"/>
      <c r="W325" s="2315"/>
      <c r="X325" s="2315"/>
      <c r="Y325" s="2315" t="e">
        <f>VLOOKUP(X325,Data!$D$2:$E$144,2,FALSE)</f>
        <v>#N/A</v>
      </c>
    </row>
    <row r="326" spans="1:33" ht="25.5" x14ac:dyDescent="0.2">
      <c r="A326" s="2322"/>
      <c r="B326" s="2322"/>
      <c r="C326" s="2324" t="s">
        <v>3142</v>
      </c>
      <c r="D326" s="2322" t="s">
        <v>3140</v>
      </c>
      <c r="E326" s="2322" t="s">
        <v>2832</v>
      </c>
      <c r="F326" s="2322"/>
      <c r="G326" s="2322"/>
      <c r="H326" s="2311" t="s">
        <v>650</v>
      </c>
      <c r="I326" s="1090">
        <v>2833</v>
      </c>
      <c r="J326" s="1090"/>
      <c r="K326" s="1090"/>
      <c r="L326" s="1090"/>
      <c r="P326" s="1090" t="s">
        <v>2336</v>
      </c>
      <c r="Q326" s="2312" t="s">
        <v>1557</v>
      </c>
      <c r="R326" s="2318"/>
      <c r="S326" s="2318"/>
      <c r="T326" s="2318"/>
      <c r="W326" s="2310" t="s">
        <v>287</v>
      </c>
      <c r="X326" s="2310" t="s">
        <v>417</v>
      </c>
      <c r="Y326" s="2310">
        <f>VLOOKUP(X326,Data!$D$2:$E$144,2,FALSE)</f>
        <v>43800000</v>
      </c>
    </row>
    <row r="327" spans="1:33" ht="25.5" x14ac:dyDescent="0.2">
      <c r="A327" s="2322"/>
      <c r="B327" s="2322"/>
      <c r="C327" s="2324" t="s">
        <v>3143</v>
      </c>
      <c r="D327" s="2322" t="s">
        <v>3141</v>
      </c>
      <c r="E327" s="2322" t="s">
        <v>2835</v>
      </c>
      <c r="F327" s="2322"/>
      <c r="G327" s="2322"/>
      <c r="H327" s="2311" t="s">
        <v>650</v>
      </c>
      <c r="I327" s="1090">
        <v>97</v>
      </c>
      <c r="J327" s="1090"/>
      <c r="K327" s="1090"/>
      <c r="L327" s="1090"/>
      <c r="P327" s="1090" t="s">
        <v>2336</v>
      </c>
      <c r="Q327" s="2312" t="s">
        <v>1557</v>
      </c>
      <c r="R327" s="2318"/>
      <c r="S327" s="2318"/>
      <c r="T327" s="2318"/>
      <c r="W327" s="2310" t="s">
        <v>287</v>
      </c>
      <c r="X327" s="2310" t="s">
        <v>417</v>
      </c>
      <c r="Y327" s="2310">
        <f>VLOOKUP(X327,Data!$D$2:$E$144,2,FALSE)</f>
        <v>43800000</v>
      </c>
    </row>
    <row r="328" spans="1:33" s="2315" customFormat="1" x14ac:dyDescent="0.2">
      <c r="A328" s="2310"/>
      <c r="B328" s="2310"/>
      <c r="C328" s="2312" t="s">
        <v>1666</v>
      </c>
      <c r="D328" s="2310"/>
      <c r="E328" s="2310"/>
      <c r="F328" s="2310"/>
      <c r="G328" s="2310"/>
      <c r="H328" s="2311" t="s">
        <v>759</v>
      </c>
      <c r="I328" s="2318"/>
      <c r="J328" s="2318"/>
      <c r="K328" s="2318"/>
      <c r="L328" s="2318"/>
      <c r="M328" s="2310"/>
      <c r="N328" s="2310"/>
      <c r="O328" s="2310"/>
      <c r="P328" s="2318"/>
      <c r="Q328" s="2312" t="s">
        <v>1666</v>
      </c>
      <c r="R328" s="2318">
        <v>-2255.8000000000002</v>
      </c>
      <c r="S328" s="2318">
        <v>0</v>
      </c>
      <c r="T328" s="2318">
        <v>-4973.59</v>
      </c>
      <c r="U328" s="2310"/>
      <c r="V328" s="2310"/>
      <c r="W328" s="2310"/>
      <c r="X328" s="2310"/>
      <c r="Y328" s="2310" t="e">
        <f>VLOOKUP(X328,Data!$D$2:$E$144,2,FALSE)</f>
        <v>#N/A</v>
      </c>
      <c r="AG328" s="2317"/>
    </row>
    <row r="329" spans="1:33" x14ac:dyDescent="0.2">
      <c r="C329" s="2312" t="s">
        <v>2188</v>
      </c>
      <c r="H329" s="2311" t="s">
        <v>1280</v>
      </c>
      <c r="I329" s="2318"/>
      <c r="J329" s="2318"/>
      <c r="K329" s="2318"/>
      <c r="L329" s="2318"/>
      <c r="P329" s="2318"/>
      <c r="Q329" s="2312" t="s">
        <v>2188</v>
      </c>
      <c r="R329" s="2318">
        <v>0</v>
      </c>
      <c r="S329" s="2318">
        <v>0</v>
      </c>
      <c r="T329" s="2318">
        <v>-4895.5600000000004</v>
      </c>
      <c r="Y329" s="2310" t="e">
        <f>VLOOKUP(X329,Data!$D$2:$E$144,2,FALSE)</f>
        <v>#N/A</v>
      </c>
    </row>
    <row r="330" spans="1:33" x14ac:dyDescent="0.2">
      <c r="A330" s="2315"/>
      <c r="B330" s="2315"/>
      <c r="C330" s="2314"/>
      <c r="D330" s="2315"/>
      <c r="E330" s="2315"/>
      <c r="F330" s="2315"/>
      <c r="G330" s="2315"/>
      <c r="H330" s="2313" t="s">
        <v>1106</v>
      </c>
      <c r="I330" s="2319">
        <f>SUM(I331:I332)</f>
        <v>861.74</v>
      </c>
      <c r="J330" s="2319"/>
      <c r="K330" s="2319"/>
      <c r="L330" s="2319"/>
      <c r="M330" s="2315"/>
      <c r="N330" s="2315"/>
      <c r="O330" s="2315"/>
      <c r="P330" s="2319"/>
      <c r="Q330" s="2314" t="s">
        <v>2013</v>
      </c>
      <c r="R330" s="2319">
        <v>-1570.29</v>
      </c>
      <c r="S330" s="2319">
        <v>-4001.52</v>
      </c>
      <c r="T330" s="2319">
        <v>-4890.88</v>
      </c>
      <c r="U330" s="2315"/>
      <c r="V330" s="2315"/>
      <c r="W330" s="2315"/>
      <c r="X330" s="2315"/>
      <c r="Y330" s="2315" t="e">
        <f>VLOOKUP(X330,Data!$D$2:$E$144,2,FALSE)</f>
        <v>#N/A</v>
      </c>
    </row>
    <row r="331" spans="1:33" x14ac:dyDescent="0.2">
      <c r="C331" s="2312" t="s">
        <v>2536</v>
      </c>
      <c r="D331" s="2310" t="s">
        <v>2365</v>
      </c>
      <c r="E331" s="2310" t="s">
        <v>2346</v>
      </c>
      <c r="H331" s="2311" t="s">
        <v>1106</v>
      </c>
      <c r="I331" s="2318"/>
      <c r="J331" s="2318"/>
      <c r="K331" s="2318"/>
      <c r="L331" s="2318"/>
      <c r="P331" s="2318" t="s">
        <v>2336</v>
      </c>
      <c r="Q331" s="2312" t="s">
        <v>2013</v>
      </c>
      <c r="R331" s="1090"/>
      <c r="S331" s="1090"/>
      <c r="T331" s="1090"/>
      <c r="W331" s="2310" t="s">
        <v>277</v>
      </c>
      <c r="X331" s="2310" t="s">
        <v>322</v>
      </c>
      <c r="Y331" s="2310">
        <f>VLOOKUP(X331,Data!$D$2:$E$144,2,FALSE)</f>
        <v>55520000</v>
      </c>
    </row>
    <row r="332" spans="1:33" ht="25.5" x14ac:dyDescent="0.2">
      <c r="A332" s="2322"/>
      <c r="B332" s="2322"/>
      <c r="C332" s="2324" t="s">
        <v>2537</v>
      </c>
      <c r="D332" s="2322" t="s">
        <v>2535</v>
      </c>
      <c r="E332" s="2322" t="s">
        <v>2524</v>
      </c>
      <c r="F332" s="2322"/>
      <c r="G332" s="2322"/>
      <c r="H332" s="2311" t="s">
        <v>1106</v>
      </c>
      <c r="I332" s="1090">
        <v>861.74</v>
      </c>
      <c r="J332" s="1090"/>
      <c r="K332" s="1090"/>
      <c r="L332" s="1090"/>
      <c r="P332" s="1090" t="s">
        <v>2336</v>
      </c>
      <c r="Q332" s="2312" t="s">
        <v>2013</v>
      </c>
      <c r="R332" s="1090"/>
      <c r="S332" s="1090"/>
      <c r="T332" s="1090"/>
      <c r="W332" s="2310" t="s">
        <v>277</v>
      </c>
      <c r="X332" s="2310" t="s">
        <v>322</v>
      </c>
    </row>
    <row r="333" spans="1:33" x14ac:dyDescent="0.2">
      <c r="C333" s="2312" t="s">
        <v>2183</v>
      </c>
      <c r="H333" s="2311" t="s">
        <v>1275</v>
      </c>
      <c r="I333" s="2318"/>
      <c r="J333" s="2318"/>
      <c r="K333" s="2318"/>
      <c r="L333" s="2318"/>
      <c r="P333" s="2318"/>
      <c r="Q333" s="2312" t="s">
        <v>2183</v>
      </c>
      <c r="R333" s="2318">
        <v>0</v>
      </c>
      <c r="S333" s="2318">
        <v>0</v>
      </c>
      <c r="T333" s="2318">
        <v>-4850</v>
      </c>
      <c r="Y333" s="2310" t="e">
        <f>VLOOKUP(X333,Data!$D$2:$E$144,2,FALSE)</f>
        <v>#N/A</v>
      </c>
    </row>
    <row r="334" spans="1:33" x14ac:dyDescent="0.2">
      <c r="A334" s="2322"/>
      <c r="B334" s="2322"/>
      <c r="C334" s="2324" t="s">
        <v>2249</v>
      </c>
      <c r="D334" s="2322" t="s">
        <v>2618</v>
      </c>
      <c r="E334" s="2322" t="s">
        <v>2443</v>
      </c>
      <c r="F334" s="2322"/>
      <c r="G334" s="2322"/>
      <c r="H334" s="2311" t="s">
        <v>1341</v>
      </c>
      <c r="I334" s="1090">
        <v>4799.66</v>
      </c>
      <c r="J334" s="1090"/>
      <c r="K334" s="1090"/>
      <c r="L334" s="1090"/>
      <c r="P334" s="1090" t="s">
        <v>2607</v>
      </c>
      <c r="Q334" s="2312" t="s">
        <v>2249</v>
      </c>
      <c r="R334" s="2318">
        <v>-3499.97</v>
      </c>
      <c r="S334" s="2318">
        <v>-2999.96</v>
      </c>
      <c r="T334" s="2318">
        <v>-4799.96</v>
      </c>
      <c r="W334" s="2310" t="s">
        <v>276</v>
      </c>
      <c r="X334" s="2310" t="s">
        <v>314</v>
      </c>
      <c r="Y334" s="2310">
        <f>VLOOKUP(X334,Data!$D$2:$E$144,2,FALSE)</f>
        <v>66520000</v>
      </c>
    </row>
    <row r="335" spans="1:33" x14ac:dyDescent="0.2">
      <c r="A335" s="2322"/>
      <c r="B335" s="2322"/>
      <c r="C335" s="2324" t="s">
        <v>2083</v>
      </c>
      <c r="D335" s="2322" t="s">
        <v>2836</v>
      </c>
      <c r="E335" s="2322" t="s">
        <v>2835</v>
      </c>
      <c r="F335" s="2322"/>
      <c r="G335" s="2322"/>
      <c r="H335" s="2311" t="s">
        <v>1175</v>
      </c>
      <c r="I335" s="1090">
        <v>0</v>
      </c>
      <c r="J335" s="1090"/>
      <c r="K335" s="1090"/>
      <c r="L335" s="1090"/>
      <c r="P335" s="1090" t="s">
        <v>2337</v>
      </c>
      <c r="Q335" s="2312" t="s">
        <v>2083</v>
      </c>
      <c r="R335" s="2318">
        <v>0</v>
      </c>
      <c r="S335" s="2318">
        <v>-1511.58</v>
      </c>
      <c r="T335" s="2318">
        <v>-4798.8900000000003</v>
      </c>
      <c r="W335" s="2310" t="s">
        <v>277</v>
      </c>
      <c r="X335" s="2310" t="s">
        <v>321</v>
      </c>
      <c r="Y335" s="2310">
        <f>VLOOKUP(X335,Data!$D$2:$E$144,2,FALSE)</f>
        <v>39310000</v>
      </c>
    </row>
    <row r="336" spans="1:33" s="2315" customFormat="1" x14ac:dyDescent="0.2">
      <c r="A336" s="2310"/>
      <c r="B336" s="2310"/>
      <c r="C336" s="2312" t="s">
        <v>2185</v>
      </c>
      <c r="D336" s="2310"/>
      <c r="E336" s="2310"/>
      <c r="F336" s="2310"/>
      <c r="G336" s="2310"/>
      <c r="H336" s="2311" t="s">
        <v>1277</v>
      </c>
      <c r="I336" s="2318"/>
      <c r="J336" s="2318"/>
      <c r="K336" s="2318"/>
      <c r="L336" s="2318"/>
      <c r="M336" s="2310"/>
      <c r="N336" s="2310"/>
      <c r="O336" s="2310"/>
      <c r="P336" s="2318"/>
      <c r="Q336" s="2312" t="s">
        <v>2185</v>
      </c>
      <c r="R336" s="2318">
        <v>0</v>
      </c>
      <c r="S336" s="2318">
        <v>0</v>
      </c>
      <c r="T336" s="2318">
        <v>-4750</v>
      </c>
      <c r="U336" s="2310"/>
      <c r="V336" s="2310"/>
      <c r="W336" s="2310"/>
      <c r="X336" s="2310"/>
      <c r="Y336" s="2310" t="e">
        <f>VLOOKUP(X336,Data!$D$2:$E$144,2,FALSE)</f>
        <v>#N/A</v>
      </c>
      <c r="AG336" s="2317"/>
    </row>
    <row r="337" spans="1:33" ht="25.5" x14ac:dyDescent="0.2">
      <c r="A337" s="2322"/>
      <c r="B337" s="2322"/>
      <c r="C337" s="2324" t="s">
        <v>1830</v>
      </c>
      <c r="D337" s="2322" t="s">
        <v>2557</v>
      </c>
      <c r="E337" s="2322" t="s">
        <v>2524</v>
      </c>
      <c r="F337" s="2322"/>
      <c r="G337" s="2322"/>
      <c r="H337" s="2311" t="s">
        <v>923</v>
      </c>
      <c r="I337" s="1090">
        <v>4725</v>
      </c>
      <c r="J337" s="1090"/>
      <c r="K337" s="1090"/>
      <c r="L337" s="1090"/>
      <c r="P337" s="1090" t="s">
        <v>2336</v>
      </c>
      <c r="Q337" s="2312" t="s">
        <v>1830</v>
      </c>
      <c r="R337" s="2318">
        <v>-4237.5</v>
      </c>
      <c r="S337" s="2318">
        <v>-2312.5</v>
      </c>
      <c r="T337" s="2318">
        <v>-4725</v>
      </c>
      <c r="W337" s="2310" t="s">
        <v>276</v>
      </c>
      <c r="X337" s="2310" t="s">
        <v>307</v>
      </c>
      <c r="Y337" s="2310">
        <f>VLOOKUP(X337,Data!$D$2:$E$144,2,FALSE)</f>
        <v>79410000</v>
      </c>
    </row>
    <row r="338" spans="1:33" x14ac:dyDescent="0.2">
      <c r="C338" s="2312" t="s">
        <v>1571</v>
      </c>
      <c r="D338" s="14" t="s">
        <v>2436</v>
      </c>
      <c r="E338" s="2310" t="s">
        <v>2345</v>
      </c>
      <c r="H338" s="2311" t="s">
        <v>664</v>
      </c>
      <c r="I338" s="1090">
        <v>5768</v>
      </c>
      <c r="J338" s="1090"/>
      <c r="K338" s="1090"/>
      <c r="L338" s="1090"/>
      <c r="P338" s="1090" t="s">
        <v>2331</v>
      </c>
      <c r="Q338" s="2312" t="s">
        <v>1571</v>
      </c>
      <c r="R338" s="2318">
        <v>-11490</v>
      </c>
      <c r="S338" s="2318">
        <v>-11268</v>
      </c>
      <c r="T338" s="2318">
        <v>-4700.3</v>
      </c>
      <c r="W338" s="2310" t="s">
        <v>427</v>
      </c>
      <c r="X338" s="2310" t="s">
        <v>383</v>
      </c>
      <c r="Y338" s="2310">
        <f>VLOOKUP(X338,Data!$D$2:$E$144,2,FALSE)</f>
        <v>48700000</v>
      </c>
    </row>
    <row r="339" spans="1:33" x14ac:dyDescent="0.2">
      <c r="C339" s="2312" t="s">
        <v>452</v>
      </c>
      <c r="H339" s="2311" t="s">
        <v>429</v>
      </c>
      <c r="I339" s="2318"/>
      <c r="J339" s="2318"/>
      <c r="K339" s="2318"/>
      <c r="L339" s="2318"/>
      <c r="P339" s="2318"/>
      <c r="Q339" s="2312" t="s">
        <v>452</v>
      </c>
      <c r="R339" s="2318">
        <v>-9735.6</v>
      </c>
      <c r="S339" s="2318">
        <v>-7491</v>
      </c>
      <c r="T339" s="2318">
        <v>-4688</v>
      </c>
      <c r="Y339" s="2310" t="e">
        <f>VLOOKUP(X339,Data!$D$2:$E$144,2,FALSE)</f>
        <v>#N/A</v>
      </c>
    </row>
    <row r="340" spans="1:33" s="2315" customFormat="1" ht="25.5" x14ac:dyDescent="0.2">
      <c r="A340" s="2322"/>
      <c r="B340" s="2322"/>
      <c r="C340" s="2324" t="s">
        <v>2073</v>
      </c>
      <c r="D340" s="2322" t="s">
        <v>3136</v>
      </c>
      <c r="E340" s="2322" t="s">
        <v>2835</v>
      </c>
      <c r="F340" s="2322"/>
      <c r="G340" s="2322"/>
      <c r="H340" s="2311" t="s">
        <v>1165</v>
      </c>
      <c r="I340" s="1090">
        <v>1047</v>
      </c>
      <c r="J340" s="1090"/>
      <c r="K340" s="1090"/>
      <c r="L340" s="1090"/>
      <c r="M340" s="2310"/>
      <c r="N340" s="2310"/>
      <c r="O340" s="2310"/>
      <c r="P340" s="1090" t="s">
        <v>2336</v>
      </c>
      <c r="Q340" s="2312" t="s">
        <v>2073</v>
      </c>
      <c r="R340" s="2318">
        <v>0</v>
      </c>
      <c r="S340" s="2318">
        <v>-4456.21</v>
      </c>
      <c r="T340" s="2318">
        <v>-4667.7700000000004</v>
      </c>
      <c r="U340" s="2310"/>
      <c r="V340" s="2310"/>
      <c r="W340" s="2310" t="s">
        <v>2588</v>
      </c>
      <c r="X340" s="2310" t="s">
        <v>360</v>
      </c>
      <c r="Y340" s="2310">
        <f>VLOOKUP(X340,Data!$D$2:$E$144,2,FALSE)</f>
        <v>32320000</v>
      </c>
      <c r="AG340" s="2317"/>
    </row>
    <row r="341" spans="1:33" ht="25.5" x14ac:dyDescent="0.2">
      <c r="C341" s="2312" t="s">
        <v>1596</v>
      </c>
      <c r="D341" s="2310" t="s">
        <v>2356</v>
      </c>
      <c r="E341" s="2310" t="s">
        <v>2351</v>
      </c>
      <c r="H341" s="2311" t="s">
        <v>689</v>
      </c>
      <c r="I341" s="2318"/>
      <c r="J341" s="2318"/>
      <c r="K341" s="2318"/>
      <c r="L341" s="2318"/>
      <c r="P341" s="2318" t="s">
        <v>2336</v>
      </c>
      <c r="Q341" s="2312" t="s">
        <v>1596</v>
      </c>
      <c r="R341" s="2318">
        <v>-1275</v>
      </c>
      <c r="S341" s="2318">
        <v>-10620</v>
      </c>
      <c r="T341" s="2318">
        <v>-4580.3500000000004</v>
      </c>
      <c r="W341" s="2310" t="s">
        <v>2378</v>
      </c>
      <c r="X341" s="2310" t="s">
        <v>362</v>
      </c>
      <c r="Y341" s="2310">
        <f>VLOOKUP(X341,Data!$D$2:$E$144,2,FALSE)</f>
        <v>85147000</v>
      </c>
    </row>
    <row r="342" spans="1:33" ht="25.5" x14ac:dyDescent="0.2">
      <c r="A342" s="2322"/>
      <c r="B342" s="2322"/>
      <c r="C342" s="2324" t="s">
        <v>1620</v>
      </c>
      <c r="D342" s="2322" t="s">
        <v>3095</v>
      </c>
      <c r="E342" s="2322" t="s">
        <v>2835</v>
      </c>
      <c r="F342" s="2322"/>
      <c r="G342" s="2322"/>
      <c r="H342" s="2311" t="s">
        <v>713</v>
      </c>
      <c r="I342" s="1090">
        <v>2418</v>
      </c>
      <c r="J342" s="1090"/>
      <c r="K342" s="1090"/>
      <c r="L342" s="1090"/>
      <c r="P342" s="1090" t="s">
        <v>2336</v>
      </c>
      <c r="Q342" s="2312" t="s">
        <v>1620</v>
      </c>
      <c r="R342" s="2318">
        <v>-1959.93</v>
      </c>
      <c r="S342" s="2318">
        <v>0</v>
      </c>
      <c r="T342" s="2318">
        <v>-4557.82</v>
      </c>
      <c r="W342" s="2310" t="s">
        <v>287</v>
      </c>
      <c r="X342" s="2310" t="s">
        <v>413</v>
      </c>
      <c r="Y342" s="2310">
        <f>VLOOKUP(X342,Data!$D$2:$E$144,2,FALSE)</f>
        <v>50110000</v>
      </c>
    </row>
    <row r="343" spans="1:33" x14ac:dyDescent="0.2">
      <c r="A343" s="2322"/>
      <c r="B343" s="2322"/>
      <c r="C343" s="2324" t="s">
        <v>1441</v>
      </c>
      <c r="D343" s="2322" t="s">
        <v>2657</v>
      </c>
      <c r="E343" s="2322" t="s">
        <v>2372</v>
      </c>
      <c r="F343" s="2322"/>
      <c r="G343" s="2322"/>
      <c r="H343" s="2311" t="s">
        <v>534</v>
      </c>
      <c r="I343" s="1090">
        <v>4550</v>
      </c>
      <c r="J343" s="1090"/>
      <c r="K343" s="1090"/>
      <c r="L343" s="1090"/>
      <c r="P343" s="1090" t="s">
        <v>2336</v>
      </c>
      <c r="Q343" s="2312" t="s">
        <v>1441</v>
      </c>
      <c r="R343" s="2318">
        <v>-16425</v>
      </c>
      <c r="S343" s="2318">
        <v>-8475</v>
      </c>
      <c r="T343" s="2318">
        <v>-4550</v>
      </c>
      <c r="W343" s="2310" t="s">
        <v>276</v>
      </c>
      <c r="X343" s="2310" t="s">
        <v>309</v>
      </c>
      <c r="Y343" s="2310">
        <f>VLOOKUP(X343,Data!$D$2:$E$144,2,FALSE)</f>
        <v>80500000</v>
      </c>
    </row>
    <row r="344" spans="1:33" s="2315" customFormat="1" x14ac:dyDescent="0.2">
      <c r="C344" s="2314"/>
      <c r="H344" s="2313" t="s">
        <v>441</v>
      </c>
      <c r="I344" s="2319">
        <f>SUM(I345:I346)</f>
        <v>4370</v>
      </c>
      <c r="J344" s="2319"/>
      <c r="K344" s="2319"/>
      <c r="L344" s="2319"/>
      <c r="P344" s="2319"/>
      <c r="Q344" s="2314" t="s">
        <v>464</v>
      </c>
      <c r="R344" s="2319">
        <v>-2361.52</v>
      </c>
      <c r="S344" s="2319">
        <v>-12118.4</v>
      </c>
      <c r="T344" s="2319">
        <v>-4362.26</v>
      </c>
      <c r="Y344" s="2315" t="e">
        <f>VLOOKUP(X344,Data!$D$2:$E$144,2,FALSE)</f>
        <v>#N/A</v>
      </c>
      <c r="AG344" s="2317"/>
    </row>
    <row r="345" spans="1:33" ht="25.5" x14ac:dyDescent="0.2">
      <c r="A345" s="2322"/>
      <c r="B345" s="2322"/>
      <c r="C345" s="2324" t="s">
        <v>2890</v>
      </c>
      <c r="D345" s="2322" t="s">
        <v>2888</v>
      </c>
      <c r="E345" s="2322" t="s">
        <v>2832</v>
      </c>
      <c r="F345" s="2322"/>
      <c r="G345" s="2322"/>
      <c r="H345" s="2311" t="s">
        <v>441</v>
      </c>
      <c r="I345" s="1090">
        <v>4323</v>
      </c>
      <c r="J345" s="1090"/>
      <c r="K345" s="1090"/>
      <c r="L345" s="1090"/>
      <c r="P345" s="1090" t="s">
        <v>2336</v>
      </c>
      <c r="Q345" s="2312" t="s">
        <v>464</v>
      </c>
      <c r="R345" s="1090"/>
      <c r="S345" s="1090"/>
      <c r="T345" s="1090"/>
      <c r="W345" s="2310" t="s">
        <v>2757</v>
      </c>
      <c r="X345" s="2310" t="s">
        <v>329</v>
      </c>
      <c r="Y345" s="2310">
        <f>VLOOKUP(X345,Data!$D$2:$E$144,2,FALSE)</f>
        <v>90910000</v>
      </c>
    </row>
    <row r="346" spans="1:33" ht="25.5" x14ac:dyDescent="0.2">
      <c r="A346" s="2322"/>
      <c r="B346" s="2322"/>
      <c r="C346" s="2324" t="s">
        <v>2891</v>
      </c>
      <c r="D346" s="2322" t="s">
        <v>2889</v>
      </c>
      <c r="E346" s="2322" t="s">
        <v>2835</v>
      </c>
      <c r="F346" s="2322"/>
      <c r="G346" s="2322"/>
      <c r="H346" s="2311" t="s">
        <v>441</v>
      </c>
      <c r="I346" s="1090">
        <v>47</v>
      </c>
      <c r="J346" s="1090"/>
      <c r="K346" s="1090"/>
      <c r="L346" s="1090"/>
      <c r="P346" s="1090" t="s">
        <v>2336</v>
      </c>
      <c r="Q346" s="2312" t="s">
        <v>464</v>
      </c>
      <c r="R346" s="1090"/>
      <c r="S346" s="1090"/>
      <c r="T346" s="1090"/>
      <c r="W346" s="2310" t="s">
        <v>2757</v>
      </c>
      <c r="X346" s="2310" t="s">
        <v>328</v>
      </c>
      <c r="Y346" s="2310">
        <f>VLOOKUP(X346,Data!$D$2:$E$144,2,FALSE)</f>
        <v>39830000</v>
      </c>
    </row>
    <row r="347" spans="1:33" x14ac:dyDescent="0.2">
      <c r="A347" s="2315"/>
      <c r="B347" s="2315"/>
      <c r="C347" s="2314"/>
      <c r="D347" s="2315"/>
      <c r="E347" s="2315"/>
      <c r="F347" s="2315"/>
      <c r="G347" s="2315"/>
      <c r="H347" s="2313" t="s">
        <v>588</v>
      </c>
      <c r="I347" s="2319">
        <f>SUM(I348:I350)</f>
        <v>3959.13</v>
      </c>
      <c r="J347" s="2319"/>
      <c r="K347" s="2319"/>
      <c r="L347" s="2319"/>
      <c r="M347" s="2315"/>
      <c r="N347" s="2315"/>
      <c r="O347" s="2315"/>
      <c r="P347" s="2319"/>
      <c r="Q347" s="2314" t="s">
        <v>1495</v>
      </c>
      <c r="R347" s="2319">
        <v>-1195.56</v>
      </c>
      <c r="S347" s="2319">
        <v>-5845.37</v>
      </c>
      <c r="T347" s="2319">
        <v>-4342.63</v>
      </c>
      <c r="U347" s="2315"/>
      <c r="V347" s="2315"/>
      <c r="W347" s="2315"/>
      <c r="X347" s="2315"/>
      <c r="Y347" s="2315" t="e">
        <f>VLOOKUP(X347,Data!$D$2:$E$144,2,FALSE)</f>
        <v>#N/A</v>
      </c>
    </row>
    <row r="348" spans="1:33" ht="25.5" x14ac:dyDescent="0.2">
      <c r="A348" s="2322"/>
      <c r="B348" s="2322"/>
      <c r="C348" s="2324" t="s">
        <v>2667</v>
      </c>
      <c r="D348" s="2322" t="s">
        <v>2547</v>
      </c>
      <c r="E348" s="2322" t="s">
        <v>2524</v>
      </c>
      <c r="F348" s="2322"/>
      <c r="G348" s="2322"/>
      <c r="H348" s="2311" t="s">
        <v>588</v>
      </c>
      <c r="I348" s="1090">
        <v>0</v>
      </c>
      <c r="J348" s="1090"/>
      <c r="K348" s="1090"/>
      <c r="L348" s="1090"/>
      <c r="P348" s="1090" t="s">
        <v>2336</v>
      </c>
      <c r="Q348" s="2312" t="s">
        <v>1495</v>
      </c>
      <c r="R348" s="1090"/>
      <c r="S348" s="1090"/>
      <c r="T348" s="1090"/>
      <c r="W348" s="2310" t="s">
        <v>287</v>
      </c>
      <c r="X348" s="2310" t="s">
        <v>417</v>
      </c>
      <c r="Y348" s="2310">
        <f>VLOOKUP(X348,Data!$D$2:$E$144,2,FALSE)</f>
        <v>43800000</v>
      </c>
    </row>
    <row r="349" spans="1:33" s="2315" customFormat="1" ht="25.5" x14ac:dyDescent="0.2">
      <c r="A349" s="2322"/>
      <c r="B349" s="2322"/>
      <c r="C349" s="2324" t="s">
        <v>2668</v>
      </c>
      <c r="D349" s="2322" t="s">
        <v>2666</v>
      </c>
      <c r="E349" s="2322" t="s">
        <v>2372</v>
      </c>
      <c r="F349" s="2322"/>
      <c r="G349" s="2322"/>
      <c r="H349" s="2311" t="s">
        <v>588</v>
      </c>
      <c r="I349" s="1090">
        <v>174.13</v>
      </c>
      <c r="J349" s="1090"/>
      <c r="K349" s="1090"/>
      <c r="L349" s="1090"/>
      <c r="M349" s="2310"/>
      <c r="N349" s="2310"/>
      <c r="O349" s="2310"/>
      <c r="P349" s="1090" t="s">
        <v>2336</v>
      </c>
      <c r="Q349" s="2312" t="s">
        <v>1495</v>
      </c>
      <c r="R349" s="1090"/>
      <c r="S349" s="1090"/>
      <c r="T349" s="1090"/>
      <c r="U349" s="2310"/>
      <c r="V349" s="2310"/>
      <c r="W349" s="2310" t="s">
        <v>287</v>
      </c>
      <c r="X349" s="2310" t="s">
        <v>417</v>
      </c>
      <c r="Y349" s="2310">
        <f>VLOOKUP(X349,Data!$D$2:$E$144,2,FALSE)</f>
        <v>43800000</v>
      </c>
      <c r="AG349" s="2317"/>
    </row>
    <row r="350" spans="1:33" ht="25.5" x14ac:dyDescent="0.2">
      <c r="A350" s="2322"/>
      <c r="B350" s="2322"/>
      <c r="C350" s="2324" t="s">
        <v>3242</v>
      </c>
      <c r="D350" s="2322" t="s">
        <v>3066</v>
      </c>
      <c r="E350" s="2322" t="s">
        <v>2854</v>
      </c>
      <c r="F350" s="2322"/>
      <c r="G350" s="2322"/>
      <c r="H350" s="2311" t="s">
        <v>588</v>
      </c>
      <c r="I350" s="1090">
        <v>3785</v>
      </c>
      <c r="J350" s="1090"/>
      <c r="K350" s="1090"/>
      <c r="L350" s="1090"/>
      <c r="P350" s="1090" t="s">
        <v>2336</v>
      </c>
      <c r="Q350" s="2312" t="s">
        <v>1495</v>
      </c>
      <c r="R350" s="1090"/>
      <c r="S350" s="1090"/>
      <c r="T350" s="1090"/>
      <c r="W350" s="2310" t="s">
        <v>287</v>
      </c>
      <c r="X350" s="2310" t="s">
        <v>417</v>
      </c>
      <c r="Y350" s="2310">
        <f>VLOOKUP(X350,Data!$D$2:$E$144,2,FALSE)</f>
        <v>43800000</v>
      </c>
    </row>
    <row r="351" spans="1:33" ht="25.5" x14ac:dyDescent="0.2">
      <c r="A351" s="2322"/>
      <c r="B351" s="2322"/>
      <c r="C351" s="2324" t="s">
        <v>1905</v>
      </c>
      <c r="D351" s="2322" t="s">
        <v>2735</v>
      </c>
      <c r="E351" s="2322" t="s">
        <v>2372</v>
      </c>
      <c r="F351" s="2322"/>
      <c r="G351" s="2322"/>
      <c r="H351" s="2311" t="s">
        <v>998</v>
      </c>
      <c r="I351" s="1090">
        <v>0</v>
      </c>
      <c r="J351" s="1090"/>
      <c r="K351" s="1090"/>
      <c r="L351" s="1090"/>
      <c r="P351" s="1090" t="s">
        <v>2331</v>
      </c>
      <c r="Q351" s="2312" t="s">
        <v>1905</v>
      </c>
      <c r="R351" s="2318">
        <v>-9980.98</v>
      </c>
      <c r="S351" s="2318">
        <v>-2052</v>
      </c>
      <c r="T351" s="2318">
        <v>-4340</v>
      </c>
      <c r="W351" s="2310" t="s">
        <v>276</v>
      </c>
      <c r="X351" s="2310" t="s">
        <v>309</v>
      </c>
      <c r="Y351" s="2310">
        <f>VLOOKUP(X351,Data!$D$2:$E$144,2,FALSE)</f>
        <v>80500000</v>
      </c>
    </row>
    <row r="352" spans="1:33" x14ac:dyDescent="0.2">
      <c r="A352" s="2322"/>
      <c r="B352" s="2322"/>
      <c r="C352" s="2324" t="s">
        <v>2289</v>
      </c>
      <c r="D352" s="2322" t="s">
        <v>2805</v>
      </c>
      <c r="E352" s="2322" t="s">
        <v>2372</v>
      </c>
      <c r="F352" s="2322"/>
      <c r="G352" s="2322"/>
      <c r="H352" s="2311" t="s">
        <v>1375</v>
      </c>
      <c r="I352" s="1090">
        <v>4320</v>
      </c>
      <c r="J352" s="1090"/>
      <c r="K352" s="1090"/>
      <c r="L352" s="1090"/>
      <c r="P352" s="1090" t="s">
        <v>2336</v>
      </c>
      <c r="Q352" s="2312" t="s">
        <v>2289</v>
      </c>
      <c r="R352" s="2318">
        <v>-4427.34</v>
      </c>
      <c r="S352" s="2318">
        <v>-1551.33</v>
      </c>
      <c r="T352" s="2318">
        <v>-4320</v>
      </c>
      <c r="W352" s="2310" t="s">
        <v>276</v>
      </c>
      <c r="X352" s="2310" t="s">
        <v>309</v>
      </c>
      <c r="Y352" s="2310">
        <f>VLOOKUP(X352,Data!$D$2:$E$144,2,FALSE)</f>
        <v>80500000</v>
      </c>
    </row>
    <row r="353" spans="1:33" ht="25.5" x14ac:dyDescent="0.2">
      <c r="A353" s="2322"/>
      <c r="B353" s="2322"/>
      <c r="C353" s="2324" t="s">
        <v>1720</v>
      </c>
      <c r="D353" s="2322" t="s">
        <v>2865</v>
      </c>
      <c r="E353" s="2322" t="s">
        <v>2832</v>
      </c>
      <c r="F353" s="2322"/>
      <c r="G353" s="2322"/>
      <c r="H353" s="2311" t="s">
        <v>813</v>
      </c>
      <c r="I353" s="1090">
        <v>4778</v>
      </c>
      <c r="J353" s="1090"/>
      <c r="K353" s="1090"/>
      <c r="L353" s="1090"/>
      <c r="P353" s="1090" t="s">
        <v>2336</v>
      </c>
      <c r="Q353" s="2312" t="s">
        <v>1720</v>
      </c>
      <c r="R353" s="2318">
        <v>-3479.56</v>
      </c>
      <c r="S353" s="2318">
        <v>-1796.13</v>
      </c>
      <c r="T353" s="2318">
        <v>-4289.08</v>
      </c>
      <c r="W353" s="2310" t="s">
        <v>287</v>
      </c>
      <c r="X353" s="2310" t="s">
        <v>412</v>
      </c>
      <c r="Y353" s="2310">
        <f>VLOOKUP(X353,Data!$D$2:$E$144,2,FALSE)</f>
        <v>34300000</v>
      </c>
    </row>
    <row r="354" spans="1:33" s="2315" customFormat="1" x14ac:dyDescent="0.2">
      <c r="A354" s="2310"/>
      <c r="B354" s="2310"/>
      <c r="C354" s="2312" t="s">
        <v>2216</v>
      </c>
      <c r="D354" s="2310"/>
      <c r="E354" s="2310"/>
      <c r="F354" s="2310"/>
      <c r="G354" s="2310"/>
      <c r="H354" s="2311" t="s">
        <v>1308</v>
      </c>
      <c r="I354" s="2318"/>
      <c r="J354" s="2318"/>
      <c r="K354" s="2318"/>
      <c r="L354" s="2318"/>
      <c r="M354" s="2310"/>
      <c r="N354" s="2310"/>
      <c r="O354" s="2310"/>
      <c r="P354" s="2318"/>
      <c r="Q354" s="2312" t="s">
        <v>2216</v>
      </c>
      <c r="R354" s="2318">
        <v>0</v>
      </c>
      <c r="S354" s="2318">
        <v>0</v>
      </c>
      <c r="T354" s="2318">
        <v>-4273.97</v>
      </c>
      <c r="U354" s="2310"/>
      <c r="V354" s="2310"/>
      <c r="W354" s="2310"/>
      <c r="X354" s="2310"/>
      <c r="Y354" s="2310" t="e">
        <f>VLOOKUP(X354,Data!$D$2:$E$144,2,FALSE)</f>
        <v>#N/A</v>
      </c>
      <c r="AG354" s="2317"/>
    </row>
    <row r="355" spans="1:33" ht="25.5" x14ac:dyDescent="0.2">
      <c r="A355" s="2322"/>
      <c r="B355" s="2322"/>
      <c r="C355" s="2324" t="s">
        <v>2239</v>
      </c>
      <c r="D355" s="2322" t="s">
        <v>2561</v>
      </c>
      <c r="E355" s="2322" t="s">
        <v>2524</v>
      </c>
      <c r="F355" s="2322"/>
      <c r="G355" s="2322"/>
      <c r="H355" s="2311" t="s">
        <v>1331</v>
      </c>
      <c r="I355" s="1090">
        <v>4272</v>
      </c>
      <c r="J355" s="1090"/>
      <c r="K355" s="1090"/>
      <c r="L355" s="1090"/>
      <c r="P355" s="1090" t="s">
        <v>2337</v>
      </c>
      <c r="Q355" s="2312" t="s">
        <v>2239</v>
      </c>
      <c r="R355" s="2318">
        <v>0</v>
      </c>
      <c r="S355" s="2318">
        <v>0</v>
      </c>
      <c r="T355" s="2318">
        <v>-4272</v>
      </c>
      <c r="W355" s="2310" t="s">
        <v>276</v>
      </c>
      <c r="X355" s="2310" t="s">
        <v>309</v>
      </c>
      <c r="Y355" s="2310">
        <f>VLOOKUP(X355,Data!$D$2:$E$144,2,FALSE)</f>
        <v>80500000</v>
      </c>
    </row>
    <row r="356" spans="1:33" ht="25.5" x14ac:dyDescent="0.2">
      <c r="C356" s="2312" t="s">
        <v>1854</v>
      </c>
      <c r="D356" s="2310" t="s">
        <v>2373</v>
      </c>
      <c r="E356" s="2310" t="s">
        <v>2346</v>
      </c>
      <c r="H356" s="2311" t="s">
        <v>947</v>
      </c>
      <c r="I356" s="2318">
        <v>90</v>
      </c>
      <c r="J356" s="2318"/>
      <c r="K356" s="2318"/>
      <c r="L356" s="2318"/>
      <c r="P356" s="2318" t="s">
        <v>2336</v>
      </c>
      <c r="Q356" s="2312" t="s">
        <v>1854</v>
      </c>
      <c r="R356" s="2318">
        <v>-2430</v>
      </c>
      <c r="S356" s="2318">
        <v>-2070</v>
      </c>
      <c r="T356" s="2318">
        <v>-4230</v>
      </c>
      <c r="W356" s="2310" t="s">
        <v>2378</v>
      </c>
      <c r="X356" s="2310" t="s">
        <v>363</v>
      </c>
      <c r="Y356" s="2310">
        <f>VLOOKUP(X356,Data!$D$2:$E$144,2,FALSE)</f>
        <v>85312320</v>
      </c>
    </row>
    <row r="357" spans="1:33" x14ac:dyDescent="0.2">
      <c r="A357" s="2322"/>
      <c r="B357" s="2322"/>
      <c r="C357" s="2324" t="s">
        <v>1639</v>
      </c>
      <c r="D357" s="2322" t="s">
        <v>2702</v>
      </c>
      <c r="E357" s="2322" t="s">
        <v>2372</v>
      </c>
      <c r="F357" s="2322"/>
      <c r="G357" s="2322"/>
      <c r="H357" s="2311" t="s">
        <v>732</v>
      </c>
      <c r="I357" s="1090">
        <v>4200</v>
      </c>
      <c r="J357" s="1090"/>
      <c r="K357" s="1090"/>
      <c r="L357" s="1090"/>
      <c r="P357" s="1090" t="s">
        <v>2336</v>
      </c>
      <c r="Q357" s="2312" t="s">
        <v>1639</v>
      </c>
      <c r="R357" s="2318">
        <v>-990</v>
      </c>
      <c r="S357" s="2318">
        <v>-1020</v>
      </c>
      <c r="T357" s="2318">
        <v>-4200</v>
      </c>
      <c r="W357" s="2310" t="s">
        <v>276</v>
      </c>
      <c r="X357" s="2310" t="s">
        <v>309</v>
      </c>
      <c r="Y357" s="2310">
        <f>VLOOKUP(X357,Data!$D$2:$E$144,2,FALSE)</f>
        <v>80500000</v>
      </c>
    </row>
    <row r="358" spans="1:33" x14ac:dyDescent="0.2">
      <c r="A358" s="2315"/>
      <c r="B358" s="2315"/>
      <c r="C358" s="2314"/>
      <c r="D358" s="2315"/>
      <c r="E358" s="2315"/>
      <c r="F358" s="2315"/>
      <c r="G358" s="2315"/>
      <c r="H358" s="2313" t="s">
        <v>751</v>
      </c>
      <c r="I358" s="2319">
        <f>SUM(I359:I360)</f>
        <v>4036</v>
      </c>
      <c r="J358" s="2319"/>
      <c r="K358" s="2319"/>
      <c r="L358" s="2319"/>
      <c r="M358" s="2315"/>
      <c r="N358" s="2315"/>
      <c r="O358" s="2315"/>
      <c r="P358" s="2319"/>
      <c r="Q358" s="2314" t="s">
        <v>1658</v>
      </c>
      <c r="R358" s="2319">
        <v>-2267.6999999999998</v>
      </c>
      <c r="S358" s="2319">
        <v>-1930</v>
      </c>
      <c r="T358" s="2319">
        <v>-4150.05</v>
      </c>
      <c r="U358" s="2315"/>
      <c r="V358" s="2315"/>
      <c r="W358" s="2315"/>
      <c r="X358" s="2315"/>
      <c r="Y358" s="2315" t="e">
        <f>VLOOKUP(X358,Data!$D$2:$E$144,2,FALSE)</f>
        <v>#N/A</v>
      </c>
    </row>
    <row r="359" spans="1:33" ht="25.5" x14ac:dyDescent="0.2">
      <c r="A359" s="2322"/>
      <c r="B359" s="2322"/>
      <c r="C359" s="2324" t="s">
        <v>3246</v>
      </c>
      <c r="D359" s="2322" t="s">
        <v>2707</v>
      </c>
      <c r="E359" s="2322" t="s">
        <v>2372</v>
      </c>
      <c r="F359" s="2322"/>
      <c r="G359" s="2322"/>
      <c r="H359" s="2311" t="s">
        <v>751</v>
      </c>
      <c r="I359" s="1090">
        <v>0</v>
      </c>
      <c r="J359" s="1090"/>
      <c r="K359" s="1090"/>
      <c r="L359" s="1090"/>
      <c r="P359" s="1090" t="s">
        <v>2337</v>
      </c>
      <c r="Q359" s="2312" t="s">
        <v>1658</v>
      </c>
      <c r="R359" s="1090"/>
      <c r="S359" s="1090"/>
      <c r="T359" s="1090"/>
      <c r="W359" s="2310" t="s">
        <v>2378</v>
      </c>
      <c r="X359" s="2310" t="s">
        <v>365</v>
      </c>
      <c r="Y359" s="2310">
        <f>VLOOKUP(X359,Data!$D$2:$E$144,2,FALSE)</f>
        <v>33140000</v>
      </c>
    </row>
    <row r="360" spans="1:33" ht="25.5" x14ac:dyDescent="0.2">
      <c r="A360" s="1095"/>
      <c r="B360" s="1095"/>
      <c r="C360" s="1096" t="s">
        <v>3247</v>
      </c>
      <c r="D360" s="1095" t="s">
        <v>2905</v>
      </c>
      <c r="E360" s="1095" t="s">
        <v>2835</v>
      </c>
      <c r="F360" s="1095"/>
      <c r="G360" s="1095"/>
      <c r="H360" s="2311" t="s">
        <v>751</v>
      </c>
      <c r="I360" s="424">
        <v>4036</v>
      </c>
      <c r="J360" s="424"/>
      <c r="K360" s="424"/>
      <c r="L360" s="424"/>
      <c r="P360" s="424" t="s">
        <v>2337</v>
      </c>
      <c r="Q360" s="2312" t="s">
        <v>1658</v>
      </c>
      <c r="R360" s="1090"/>
      <c r="S360" s="1090"/>
      <c r="T360" s="1090"/>
      <c r="W360" s="2310" t="s">
        <v>2378</v>
      </c>
      <c r="X360" s="2310" t="s">
        <v>365</v>
      </c>
      <c r="Y360" s="2310">
        <f>VLOOKUP(X360,Data!$D$2:$E$144,2,FALSE)</f>
        <v>33140000</v>
      </c>
    </row>
    <row r="361" spans="1:33" x14ac:dyDescent="0.2">
      <c r="C361" s="2312" t="s">
        <v>2294</v>
      </c>
      <c r="H361" s="2311" t="s">
        <v>1379</v>
      </c>
      <c r="I361" s="2318"/>
      <c r="J361" s="2318"/>
      <c r="K361" s="2318"/>
      <c r="L361" s="2318"/>
      <c r="P361" s="2318"/>
      <c r="Q361" s="2312" t="s">
        <v>2294</v>
      </c>
      <c r="R361" s="2318">
        <v>0</v>
      </c>
      <c r="S361" s="2318">
        <v>0</v>
      </c>
      <c r="T361" s="2318">
        <v>-4087.5</v>
      </c>
      <c r="Y361" s="2310" t="e">
        <f>VLOOKUP(X361,Data!$D$2:$E$144,2,FALSE)</f>
        <v>#N/A</v>
      </c>
    </row>
    <row r="362" spans="1:33" x14ac:dyDescent="0.2">
      <c r="C362" s="2312" t="s">
        <v>1635</v>
      </c>
      <c r="H362" s="2311" t="s">
        <v>728</v>
      </c>
      <c r="I362" s="2318"/>
      <c r="J362" s="2318"/>
      <c r="K362" s="2318"/>
      <c r="L362" s="2318"/>
      <c r="P362" s="2318"/>
      <c r="Q362" s="2312" t="s">
        <v>1635</v>
      </c>
      <c r="R362" s="2318">
        <v>-3092.2</v>
      </c>
      <c r="S362" s="2318">
        <v>-4607.9799999999996</v>
      </c>
      <c r="T362" s="2318">
        <v>-4045.25</v>
      </c>
      <c r="Y362" s="2310" t="e">
        <f>VLOOKUP(X362,Data!$D$2:$E$144,2,FALSE)</f>
        <v>#N/A</v>
      </c>
    </row>
    <row r="363" spans="1:33" ht="15" x14ac:dyDescent="0.25">
      <c r="A363" s="2322"/>
      <c r="B363" s="2322"/>
      <c r="C363" s="2324" t="s">
        <v>1723</v>
      </c>
      <c r="D363" s="278"/>
      <c r="E363" s="2322" t="s">
        <v>2832</v>
      </c>
      <c r="F363" s="2322"/>
      <c r="G363" s="2322"/>
      <c r="H363" s="2311" t="s">
        <v>816</v>
      </c>
      <c r="I363" s="1090">
        <v>0</v>
      </c>
      <c r="J363" s="1090"/>
      <c r="K363" s="1090"/>
      <c r="L363" s="1090"/>
      <c r="P363" s="1090" t="s">
        <v>2331</v>
      </c>
      <c r="Q363" s="2312" t="s">
        <v>1723</v>
      </c>
      <c r="R363" s="2318">
        <v>0</v>
      </c>
      <c r="S363" s="2318">
        <v>0</v>
      </c>
      <c r="T363" s="2318">
        <v>-3985.11</v>
      </c>
      <c r="Y363" s="2310" t="e">
        <f>VLOOKUP(X363,Data!$D$2:$E$144,2,FALSE)</f>
        <v>#N/A</v>
      </c>
    </row>
    <row r="364" spans="1:33" x14ac:dyDescent="0.2">
      <c r="A364" s="2315"/>
      <c r="B364" s="2315"/>
      <c r="C364" s="2314"/>
      <c r="D364" s="2315"/>
      <c r="E364" s="2315"/>
      <c r="F364" s="2315"/>
      <c r="G364" s="2315"/>
      <c r="H364" s="2313" t="s">
        <v>660</v>
      </c>
      <c r="I364" s="2319">
        <f>SUM(I365:I367)</f>
        <v>4109.03</v>
      </c>
      <c r="J364" s="2319"/>
      <c r="K364" s="2319"/>
      <c r="L364" s="2319"/>
      <c r="M364" s="2315"/>
      <c r="N364" s="2315"/>
      <c r="O364" s="2315"/>
      <c r="P364" s="2319"/>
      <c r="Q364" s="2314" t="s">
        <v>1567</v>
      </c>
      <c r="R364" s="2319">
        <v>-574.71</v>
      </c>
      <c r="S364" s="2319">
        <v>-3204.25</v>
      </c>
      <c r="T364" s="2319">
        <v>-3952.3</v>
      </c>
      <c r="U364" s="2315"/>
      <c r="V364" s="2315"/>
      <c r="W364" s="2315"/>
      <c r="X364" s="2315"/>
      <c r="Y364" s="2315" t="e">
        <f>VLOOKUP(X364,Data!$D$2:$E$144,2,FALSE)</f>
        <v>#N/A</v>
      </c>
    </row>
    <row r="365" spans="1:33" ht="25.5" x14ac:dyDescent="0.2">
      <c r="A365" s="2322"/>
      <c r="B365" s="2322"/>
      <c r="C365" s="2324" t="s">
        <v>3162</v>
      </c>
      <c r="D365" s="2322" t="s">
        <v>2558</v>
      </c>
      <c r="E365" s="2322" t="s">
        <v>2524</v>
      </c>
      <c r="F365" s="2322"/>
      <c r="G365" s="2322"/>
      <c r="H365" s="2311" t="s">
        <v>660</v>
      </c>
      <c r="I365" s="1090">
        <v>1049.03</v>
      </c>
      <c r="J365" s="1090"/>
      <c r="K365" s="1090"/>
      <c r="L365" s="1090"/>
      <c r="P365" s="1090" t="s">
        <v>2336</v>
      </c>
      <c r="Q365" s="2312" t="s">
        <v>1567</v>
      </c>
      <c r="R365" s="1090"/>
      <c r="S365" s="1090"/>
      <c r="T365" s="1090"/>
      <c r="W365" s="2310" t="s">
        <v>287</v>
      </c>
      <c r="X365" s="2310" t="s">
        <v>417</v>
      </c>
      <c r="Y365" s="2310">
        <f>VLOOKUP(X365,Data!$D$2:$E$144,2,FALSE)</f>
        <v>43800000</v>
      </c>
    </row>
    <row r="366" spans="1:33" ht="25.5" x14ac:dyDescent="0.2">
      <c r="A366" s="2322"/>
      <c r="B366" s="2322"/>
      <c r="C366" s="2324" t="s">
        <v>3163</v>
      </c>
      <c r="D366" s="280" t="s">
        <v>3160</v>
      </c>
      <c r="E366" s="2322" t="s">
        <v>2835</v>
      </c>
      <c r="F366" s="2322"/>
      <c r="G366" s="2322"/>
      <c r="H366" s="2311" t="s">
        <v>660</v>
      </c>
      <c r="I366" s="1090">
        <v>2943</v>
      </c>
      <c r="J366" s="1090"/>
      <c r="K366" s="1090"/>
      <c r="L366" s="1090"/>
      <c r="P366" s="1090" t="s">
        <v>2336</v>
      </c>
      <c r="Q366" s="2312" t="s">
        <v>1567</v>
      </c>
      <c r="R366" s="1090"/>
      <c r="S366" s="1090"/>
      <c r="T366" s="1090"/>
      <c r="W366" s="2310" t="s">
        <v>287</v>
      </c>
      <c r="X366" s="2310" t="s">
        <v>417</v>
      </c>
      <c r="Y366" s="2310">
        <f>VLOOKUP(X366,Data!$D$2:$E$144,2,FALSE)</f>
        <v>43800000</v>
      </c>
    </row>
    <row r="367" spans="1:33" s="2315" customFormat="1" ht="25.5" x14ac:dyDescent="0.2">
      <c r="A367" s="2322"/>
      <c r="B367" s="2322"/>
      <c r="C367" s="2324" t="s">
        <v>3164</v>
      </c>
      <c r="D367" s="2322" t="s">
        <v>3161</v>
      </c>
      <c r="E367" s="2322" t="s">
        <v>2832</v>
      </c>
      <c r="F367" s="2322"/>
      <c r="G367" s="2322"/>
      <c r="H367" s="2311" t="s">
        <v>660</v>
      </c>
      <c r="I367" s="1090">
        <v>117</v>
      </c>
      <c r="J367" s="1090"/>
      <c r="K367" s="1090"/>
      <c r="L367" s="1090"/>
      <c r="M367" s="2310"/>
      <c r="N367" s="2310"/>
      <c r="O367" s="2310"/>
      <c r="P367" s="1090" t="s">
        <v>2336</v>
      </c>
      <c r="Q367" s="2312" t="s">
        <v>1567</v>
      </c>
      <c r="R367" s="1090"/>
      <c r="S367" s="1090"/>
      <c r="T367" s="1090"/>
      <c r="U367" s="2310"/>
      <c r="V367" s="2310"/>
      <c r="W367" s="2310" t="s">
        <v>287</v>
      </c>
      <c r="X367" s="2310" t="s">
        <v>417</v>
      </c>
      <c r="Y367" s="2310">
        <f>VLOOKUP(X367,Data!$D$2:$E$144,2,FALSE)</f>
        <v>43800000</v>
      </c>
      <c r="AG367" s="2317"/>
    </row>
    <row r="368" spans="1:33" x14ac:dyDescent="0.2">
      <c r="C368" s="2312" t="s">
        <v>2156</v>
      </c>
      <c r="D368" s="2310" t="s">
        <v>2371</v>
      </c>
      <c r="E368" s="2310" t="s">
        <v>2346</v>
      </c>
      <c r="H368" s="2311" t="s">
        <v>1248</v>
      </c>
      <c r="I368" s="2318">
        <v>0</v>
      </c>
      <c r="J368" s="2318"/>
      <c r="K368" s="2318"/>
      <c r="L368" s="2318"/>
      <c r="P368" s="2318"/>
      <c r="Q368" s="2312" t="s">
        <v>2156</v>
      </c>
      <c r="R368" s="2318">
        <v>0</v>
      </c>
      <c r="S368" s="2318">
        <v>-6270</v>
      </c>
      <c r="T368" s="2318">
        <v>-3912.98</v>
      </c>
      <c r="W368" s="2310" t="s">
        <v>276</v>
      </c>
      <c r="X368" s="2310" t="s">
        <v>318</v>
      </c>
      <c r="Y368" s="2310">
        <f>VLOOKUP(X368,Data!$D$2:$E$144,2,FALSE)</f>
        <v>79600000</v>
      </c>
    </row>
    <row r="369" spans="1:33" x14ac:dyDescent="0.2">
      <c r="A369" s="2315"/>
      <c r="B369" s="2315"/>
      <c r="C369" s="2314"/>
      <c r="D369" s="2315"/>
      <c r="E369" s="2315"/>
      <c r="F369" s="2315"/>
      <c r="G369" s="2315"/>
      <c r="H369" s="2313" t="s">
        <v>712</v>
      </c>
      <c r="I369" s="2319">
        <f>SUM(I370:I371)</f>
        <v>3885</v>
      </c>
      <c r="J369" s="2319"/>
      <c r="K369" s="2319"/>
      <c r="L369" s="2319"/>
      <c r="M369" s="2315"/>
      <c r="N369" s="2315"/>
      <c r="O369" s="2315"/>
      <c r="P369" s="2319"/>
      <c r="Q369" s="2314" t="s">
        <v>1619</v>
      </c>
      <c r="R369" s="2319">
        <v>-3210.9</v>
      </c>
      <c r="S369" s="2319">
        <v>-1942</v>
      </c>
      <c r="T369" s="2319">
        <v>-3884.12</v>
      </c>
      <c r="U369" s="2315"/>
      <c r="V369" s="2315"/>
      <c r="W369" s="2315"/>
      <c r="X369" s="2315"/>
      <c r="Y369" s="2315" t="e">
        <f>VLOOKUP(X369,Data!$D$2:$E$144,2,FALSE)</f>
        <v>#N/A</v>
      </c>
    </row>
    <row r="370" spans="1:33" x14ac:dyDescent="0.2">
      <c r="C370" s="2312" t="s">
        <v>2698</v>
      </c>
      <c r="D370" s="2322" t="s">
        <v>2440</v>
      </c>
      <c r="E370" s="2310" t="s">
        <v>2345</v>
      </c>
      <c r="H370" s="2311" t="s">
        <v>712</v>
      </c>
      <c r="I370" s="1090">
        <v>1949</v>
      </c>
      <c r="J370" s="1090"/>
      <c r="K370" s="1090"/>
      <c r="L370" s="1090"/>
      <c r="P370" s="1090" t="s">
        <v>2336</v>
      </c>
      <c r="Q370" s="2312" t="s">
        <v>1619</v>
      </c>
      <c r="R370" s="1090"/>
      <c r="S370" s="1090"/>
      <c r="T370" s="1090"/>
      <c r="W370" s="2310" t="s">
        <v>427</v>
      </c>
      <c r="X370" s="2310" t="s">
        <v>371</v>
      </c>
      <c r="Y370" s="2310">
        <f>VLOOKUP(X370,Data!$D$2:$E$144,2,FALSE)</f>
        <v>72610000</v>
      </c>
    </row>
    <row r="371" spans="1:33" x14ac:dyDescent="0.2">
      <c r="A371" s="2322"/>
      <c r="B371" s="2322"/>
      <c r="C371" s="2324" t="s">
        <v>2699</v>
      </c>
      <c r="D371" s="2322" t="s">
        <v>2697</v>
      </c>
      <c r="E371" s="2322" t="s">
        <v>2372</v>
      </c>
      <c r="F371" s="2322"/>
      <c r="G371" s="2322"/>
      <c r="H371" s="2311" t="s">
        <v>712</v>
      </c>
      <c r="I371" s="1090">
        <v>1936</v>
      </c>
      <c r="J371" s="1090"/>
      <c r="K371" s="1090"/>
      <c r="L371" s="1090"/>
      <c r="P371" s="1090" t="s">
        <v>2336</v>
      </c>
      <c r="Q371" s="2312" t="s">
        <v>1619</v>
      </c>
      <c r="R371" s="1090"/>
      <c r="S371" s="1090"/>
      <c r="T371" s="1090"/>
      <c r="W371" s="2310" t="s">
        <v>276</v>
      </c>
      <c r="X371" s="2310" t="s">
        <v>309</v>
      </c>
      <c r="Y371" s="2310">
        <f>VLOOKUP(X371,Data!$D$2:$E$144,2,FALSE)</f>
        <v>80500000</v>
      </c>
    </row>
    <row r="372" spans="1:33" x14ac:dyDescent="0.2">
      <c r="A372" s="2315"/>
      <c r="B372" s="2315"/>
      <c r="C372" s="2314"/>
      <c r="D372" s="2315"/>
      <c r="E372" s="2315"/>
      <c r="F372" s="2315"/>
      <c r="G372" s="2315"/>
      <c r="H372" s="2313" t="s">
        <v>499</v>
      </c>
      <c r="I372" s="2319">
        <f>SUM(I373:I375)</f>
        <v>3186.92</v>
      </c>
      <c r="J372" s="2319"/>
      <c r="K372" s="2319"/>
      <c r="L372" s="2319"/>
      <c r="M372" s="2315"/>
      <c r="N372" s="2315"/>
      <c r="O372" s="2315"/>
      <c r="P372" s="2319"/>
      <c r="Q372" s="2314" t="s">
        <v>1406</v>
      </c>
      <c r="R372" s="2319">
        <v>-2742.43</v>
      </c>
      <c r="S372" s="2319">
        <v>-323.5</v>
      </c>
      <c r="T372" s="2319">
        <v>-3840.67</v>
      </c>
      <c r="U372" s="2315"/>
      <c r="V372" s="2315"/>
      <c r="W372" s="2315"/>
      <c r="X372" s="2315"/>
      <c r="Y372" s="2315" t="e">
        <f>VLOOKUP(X372,Data!$D$2:$E$144,2,FALSE)</f>
        <v>#N/A</v>
      </c>
    </row>
    <row r="373" spans="1:33" ht="25.5" x14ac:dyDescent="0.2">
      <c r="A373" s="2322"/>
      <c r="B373" s="2322"/>
      <c r="C373" s="2324" t="s">
        <v>2639</v>
      </c>
      <c r="D373" s="2322" t="s">
        <v>2649</v>
      </c>
      <c r="E373" s="2322" t="s">
        <v>2485</v>
      </c>
      <c r="F373" s="2322"/>
      <c r="G373" s="2322"/>
      <c r="H373" s="2311" t="s">
        <v>499</v>
      </c>
      <c r="I373" s="1090"/>
      <c r="J373" s="1090"/>
      <c r="K373" s="1090"/>
      <c r="L373" s="1090"/>
      <c r="P373" s="1090" t="s">
        <v>2336</v>
      </c>
      <c r="Q373" s="2312" t="s">
        <v>1406</v>
      </c>
      <c r="R373" s="1090"/>
      <c r="S373" s="1090"/>
      <c r="T373" s="1090"/>
      <c r="W373" s="2310" t="s">
        <v>2379</v>
      </c>
      <c r="X373" s="2310" t="s">
        <v>343</v>
      </c>
      <c r="Y373" s="2310">
        <f>VLOOKUP(X373,Data!$D$2:$E$144,2,FALSE)</f>
        <v>18100000</v>
      </c>
    </row>
    <row r="374" spans="1:33" x14ac:dyDescent="0.2">
      <c r="A374" s="2322"/>
      <c r="B374" s="2322"/>
      <c r="C374" s="2324" t="s">
        <v>2640</v>
      </c>
      <c r="D374" s="2322" t="s">
        <v>2638</v>
      </c>
      <c r="E374" s="2322" t="s">
        <v>2372</v>
      </c>
      <c r="F374" s="2322"/>
      <c r="G374" s="2322"/>
      <c r="H374" s="2323" t="s">
        <v>499</v>
      </c>
      <c r="I374" s="1090">
        <v>1437.92</v>
      </c>
      <c r="J374" s="1090"/>
      <c r="K374" s="1090"/>
      <c r="L374" s="1090"/>
      <c r="M374" s="2322"/>
      <c r="N374" s="2322"/>
      <c r="O374" s="2322"/>
      <c r="P374" s="1090" t="s">
        <v>2331</v>
      </c>
      <c r="Q374" s="2324" t="s">
        <v>1406</v>
      </c>
      <c r="R374" s="1090"/>
      <c r="S374" s="1090"/>
      <c r="T374" s="1090"/>
      <c r="U374" s="2322"/>
      <c r="V374" s="2322"/>
      <c r="W374" s="2322" t="s">
        <v>2379</v>
      </c>
      <c r="X374" s="2322" t="s">
        <v>339</v>
      </c>
      <c r="Y374" s="2322">
        <f>VLOOKUP(X374,Data!$D$2:$E$144,2,FALSE)</f>
        <v>18800000</v>
      </c>
    </row>
    <row r="375" spans="1:33" ht="25.5" x14ac:dyDescent="0.2">
      <c r="A375" s="2322"/>
      <c r="B375" s="2322"/>
      <c r="C375" s="2324" t="s">
        <v>2921</v>
      </c>
      <c r="D375" s="2322" t="s">
        <v>2920</v>
      </c>
      <c r="E375" s="2322" t="s">
        <v>2835</v>
      </c>
      <c r="F375" s="2322"/>
      <c r="G375" s="2322"/>
      <c r="H375" s="2323" t="s">
        <v>499</v>
      </c>
      <c r="I375" s="1090">
        <v>1749</v>
      </c>
      <c r="J375" s="1090"/>
      <c r="K375" s="1090"/>
      <c r="L375" s="1090"/>
      <c r="M375" s="2322"/>
      <c r="N375" s="2322"/>
      <c r="O375" s="2322"/>
      <c r="P375" s="1090" t="s">
        <v>2336</v>
      </c>
      <c r="Q375" s="2324" t="s">
        <v>1406</v>
      </c>
      <c r="R375" s="1090"/>
      <c r="S375" s="1090"/>
      <c r="T375" s="1090"/>
      <c r="U375" s="2322"/>
      <c r="V375" s="2322"/>
      <c r="W375" s="2322" t="s">
        <v>2379</v>
      </c>
      <c r="X375" s="2322" t="s">
        <v>343</v>
      </c>
      <c r="Y375" s="2322">
        <f>VLOOKUP(X375,Data!$D$2:$E$144,2,FALSE)</f>
        <v>18100000</v>
      </c>
    </row>
    <row r="376" spans="1:33" x14ac:dyDescent="0.2">
      <c r="A376" s="2322"/>
      <c r="B376" s="2322"/>
      <c r="C376" s="2324" t="s">
        <v>2233</v>
      </c>
      <c r="D376" s="2322" t="s">
        <v>2648</v>
      </c>
      <c r="E376" s="2322" t="s">
        <v>2485</v>
      </c>
      <c r="F376" s="2322"/>
      <c r="G376" s="2322"/>
      <c r="H376" s="2311" t="s">
        <v>1325</v>
      </c>
      <c r="I376" s="1090"/>
      <c r="J376" s="1090"/>
      <c r="K376" s="1090"/>
      <c r="L376" s="1090"/>
      <c r="P376" s="1090" t="s">
        <v>2336</v>
      </c>
      <c r="Q376" s="2312" t="s">
        <v>2233</v>
      </c>
      <c r="R376" s="2318">
        <v>0</v>
      </c>
      <c r="S376" s="2318">
        <v>0</v>
      </c>
      <c r="T376" s="2318">
        <v>-3820.8</v>
      </c>
      <c r="W376" s="2310" t="s">
        <v>2379</v>
      </c>
      <c r="X376" s="2310" t="s">
        <v>344</v>
      </c>
      <c r="Y376" s="2310">
        <f>VLOOKUP(X376,Data!$D$2:$E$144,2,FALSE)</f>
        <v>35113400</v>
      </c>
    </row>
    <row r="377" spans="1:33" ht="25.5" x14ac:dyDescent="0.2">
      <c r="A377" s="2322"/>
      <c r="B377" s="2322"/>
      <c r="C377" s="2324" t="s">
        <v>1709</v>
      </c>
      <c r="D377" s="2322" t="s">
        <v>2833</v>
      </c>
      <c r="E377" s="2322" t="s">
        <v>2832</v>
      </c>
      <c r="F377" s="2322"/>
      <c r="G377" s="2322"/>
      <c r="H377" s="2311" t="s">
        <v>802</v>
      </c>
      <c r="I377" s="2318">
        <v>3789</v>
      </c>
      <c r="J377" s="2318"/>
      <c r="K377" s="2318"/>
      <c r="L377" s="2318"/>
      <c r="P377" s="1090" t="s">
        <v>2336</v>
      </c>
      <c r="Q377" s="2312" t="s">
        <v>1709</v>
      </c>
      <c r="R377" s="2318">
        <v>-581.02</v>
      </c>
      <c r="S377" s="2318">
        <v>-3601.77</v>
      </c>
      <c r="T377" s="2318">
        <v>-3788.8</v>
      </c>
      <c r="W377" s="2310" t="s">
        <v>287</v>
      </c>
      <c r="X377" s="2310" t="s">
        <v>413</v>
      </c>
      <c r="Y377" s="2310">
        <f>VLOOKUP(X377,Data!$D$2:$E$144,2,FALSE)</f>
        <v>50110000</v>
      </c>
    </row>
    <row r="378" spans="1:33" s="2315" customFormat="1" x14ac:dyDescent="0.2">
      <c r="A378" s="2310"/>
      <c r="B378" s="2310"/>
      <c r="C378" s="2312" t="s">
        <v>2167</v>
      </c>
      <c r="D378" s="2310"/>
      <c r="E378" s="2310"/>
      <c r="F378" s="2310"/>
      <c r="G378" s="2310"/>
      <c r="H378" s="2311" t="s">
        <v>1259</v>
      </c>
      <c r="I378" s="2318"/>
      <c r="J378" s="2318"/>
      <c r="K378" s="2318"/>
      <c r="L378" s="2318"/>
      <c r="M378" s="2310"/>
      <c r="N378" s="2310"/>
      <c r="O378" s="2310"/>
      <c r="P378" s="2318"/>
      <c r="Q378" s="2312" t="s">
        <v>2167</v>
      </c>
      <c r="R378" s="2318">
        <v>0</v>
      </c>
      <c r="S378" s="2318">
        <v>-3746</v>
      </c>
      <c r="T378" s="2318">
        <v>-3752</v>
      </c>
      <c r="U378" s="2310"/>
      <c r="V378" s="2310"/>
      <c r="W378" s="2310"/>
      <c r="X378" s="2310"/>
      <c r="Y378" s="2310" t="e">
        <f>VLOOKUP(X378,Data!$D$2:$E$144,2,FALSE)</f>
        <v>#N/A</v>
      </c>
      <c r="AG378" s="2317"/>
    </row>
    <row r="379" spans="1:33" x14ac:dyDescent="0.2">
      <c r="C379" s="2312" t="s">
        <v>1682</v>
      </c>
      <c r="D379" s="2310" t="s">
        <v>2371</v>
      </c>
      <c r="E379" s="2310" t="s">
        <v>2346</v>
      </c>
      <c r="H379" s="2311" t="s">
        <v>775</v>
      </c>
      <c r="I379" s="2318">
        <v>0</v>
      </c>
      <c r="J379" s="2318"/>
      <c r="K379" s="2318"/>
      <c r="L379" s="2318"/>
      <c r="P379" s="2318"/>
      <c r="Q379" s="2312" t="s">
        <v>1682</v>
      </c>
      <c r="R379" s="2318">
        <v>-3085</v>
      </c>
      <c r="S379" s="2318">
        <v>-5140</v>
      </c>
      <c r="T379" s="2318">
        <v>-3733.4</v>
      </c>
      <c r="W379" s="2310" t="s">
        <v>276</v>
      </c>
      <c r="X379" s="2310" t="s">
        <v>318</v>
      </c>
      <c r="Y379" s="2310">
        <f>VLOOKUP(X379,Data!$D$2:$E$144,2,FALSE)</f>
        <v>79600000</v>
      </c>
    </row>
    <row r="380" spans="1:33" ht="25.5" x14ac:dyDescent="0.2">
      <c r="A380" s="2322"/>
      <c r="B380" s="2322"/>
      <c r="C380" s="2324" t="s">
        <v>1869</v>
      </c>
      <c r="D380" s="2322" t="s">
        <v>2975</v>
      </c>
      <c r="E380" s="2322" t="s">
        <v>2835</v>
      </c>
      <c r="F380" s="2322"/>
      <c r="G380" s="2322"/>
      <c r="H380" s="2311" t="s">
        <v>962</v>
      </c>
      <c r="I380" s="1090">
        <v>3644</v>
      </c>
      <c r="J380" s="1090"/>
      <c r="K380" s="1090"/>
      <c r="L380" s="1090"/>
      <c r="P380" s="1090" t="s">
        <v>2336</v>
      </c>
      <c r="Q380" s="2312" t="s">
        <v>1869</v>
      </c>
      <c r="R380" s="2318">
        <v>-7200.72</v>
      </c>
      <c r="S380" s="2318">
        <v>-3915.72</v>
      </c>
      <c r="T380" s="2318">
        <v>-3644.16</v>
      </c>
      <c r="W380" s="2310" t="s">
        <v>287</v>
      </c>
      <c r="X380" s="2310" t="s">
        <v>417</v>
      </c>
      <c r="Y380" s="2310">
        <f>VLOOKUP(X380,Data!$D$2:$E$144,2,FALSE)</f>
        <v>43800000</v>
      </c>
    </row>
    <row r="381" spans="1:33" x14ac:dyDescent="0.2">
      <c r="C381" s="2312" t="s">
        <v>1880</v>
      </c>
      <c r="H381" s="2311" t="s">
        <v>973</v>
      </c>
      <c r="I381" s="2318"/>
      <c r="J381" s="2318"/>
      <c r="K381" s="2318"/>
      <c r="L381" s="2318"/>
      <c r="P381" s="2318"/>
      <c r="Q381" s="2312" t="s">
        <v>1880</v>
      </c>
      <c r="R381" s="2318">
        <v>-4950</v>
      </c>
      <c r="S381" s="2318">
        <v>-2675</v>
      </c>
      <c r="T381" s="2318">
        <v>-3570</v>
      </c>
      <c r="Y381" s="2310" t="e">
        <f>VLOOKUP(X381,Data!$D$2:$E$144,2,FALSE)</f>
        <v>#N/A</v>
      </c>
    </row>
    <row r="382" spans="1:33" x14ac:dyDescent="0.2">
      <c r="C382" s="2312" t="s">
        <v>1601</v>
      </c>
      <c r="D382" s="132" t="s">
        <v>2439</v>
      </c>
      <c r="E382" s="2310" t="s">
        <v>2345</v>
      </c>
      <c r="H382" s="2311" t="s">
        <v>694</v>
      </c>
      <c r="I382" s="1090">
        <v>2985</v>
      </c>
      <c r="J382" s="1090"/>
      <c r="K382" s="1090"/>
      <c r="L382" s="1090"/>
      <c r="P382" s="1090" t="s">
        <v>2336</v>
      </c>
      <c r="Q382" s="2312" t="s">
        <v>1601</v>
      </c>
      <c r="R382" s="2318">
        <v>-3031.72</v>
      </c>
      <c r="S382" s="2318">
        <v>-3167.97</v>
      </c>
      <c r="T382" s="2318">
        <v>-3563.22</v>
      </c>
      <c r="W382" s="2310" t="s">
        <v>427</v>
      </c>
      <c r="X382" s="2310" t="s">
        <v>375</v>
      </c>
      <c r="Y382" s="2310">
        <f>VLOOKUP(X382,Data!$D$2:$E$144,2,FALSE)</f>
        <v>32250000</v>
      </c>
    </row>
    <row r="383" spans="1:33" ht="25.5" x14ac:dyDescent="0.2">
      <c r="A383" s="2322"/>
      <c r="B383" s="2322"/>
      <c r="C383" s="2324" t="s">
        <v>2172</v>
      </c>
      <c r="D383" s="2322" t="s">
        <v>2576</v>
      </c>
      <c r="E383" s="2322" t="s">
        <v>2564</v>
      </c>
      <c r="F383" s="2322"/>
      <c r="G383" s="2322"/>
      <c r="H383" s="2311" t="s">
        <v>1264</v>
      </c>
      <c r="I383" s="1090">
        <v>0</v>
      </c>
      <c r="J383" s="1090"/>
      <c r="K383" s="1090"/>
      <c r="L383" s="1090"/>
      <c r="P383" s="1090" t="s">
        <v>2337</v>
      </c>
      <c r="Q383" s="2312" t="s">
        <v>2172</v>
      </c>
      <c r="R383" s="2318">
        <v>0</v>
      </c>
      <c r="S383" s="2318">
        <v>-2975</v>
      </c>
      <c r="T383" s="2318">
        <v>-3400</v>
      </c>
      <c r="W383" s="2310" t="s">
        <v>284</v>
      </c>
      <c r="X383" s="2310" t="s">
        <v>388</v>
      </c>
      <c r="Y383" s="2310">
        <f>VLOOKUP(X383,Data!$D$2:$E$144,2,FALSE)</f>
        <v>22000000</v>
      </c>
    </row>
    <row r="384" spans="1:33" x14ac:dyDescent="0.2">
      <c r="A384" s="2322"/>
      <c r="B384" s="2322"/>
      <c r="C384" s="2324" t="s">
        <v>1667</v>
      </c>
      <c r="D384" s="2322" t="s">
        <v>3165</v>
      </c>
      <c r="E384" s="2322" t="s">
        <v>2835</v>
      </c>
      <c r="F384" s="2322"/>
      <c r="G384" s="2322"/>
      <c r="H384" s="2311" t="s">
        <v>760</v>
      </c>
      <c r="I384" s="1090">
        <v>2672</v>
      </c>
      <c r="J384" s="1090"/>
      <c r="K384" s="1090"/>
      <c r="L384" s="1090"/>
      <c r="P384" s="1090" t="s">
        <v>2336</v>
      </c>
      <c r="Q384" s="2312" t="s">
        <v>1667</v>
      </c>
      <c r="R384" s="2318">
        <v>0</v>
      </c>
      <c r="S384" s="2318">
        <v>-3467.46</v>
      </c>
      <c r="T384" s="2318">
        <v>-3365.86</v>
      </c>
      <c r="W384" s="2310" t="s">
        <v>2379</v>
      </c>
      <c r="X384" s="2310" t="s">
        <v>346</v>
      </c>
      <c r="Y384" s="2310">
        <f>VLOOKUP(X384,Data!$D$2:$E$144,2,FALSE)</f>
        <v>31521320</v>
      </c>
    </row>
    <row r="385" spans="1:33" s="2315" customFormat="1" x14ac:dyDescent="0.2">
      <c r="C385" s="2314"/>
      <c r="H385" s="2313" t="s">
        <v>657</v>
      </c>
      <c r="I385" s="2319">
        <f>SUM(I386:I387)</f>
        <v>3472</v>
      </c>
      <c r="J385" s="2319"/>
      <c r="K385" s="2319"/>
      <c r="L385" s="2319"/>
      <c r="P385" s="2319"/>
      <c r="Q385" s="2314" t="s">
        <v>1564</v>
      </c>
      <c r="R385" s="2319">
        <v>-2840.18</v>
      </c>
      <c r="S385" s="2319">
        <v>-2748.97</v>
      </c>
      <c r="T385" s="2319">
        <v>-3361.13</v>
      </c>
      <c r="Y385" s="2315" t="e">
        <f>VLOOKUP(X385,Data!$D$2:$E$144,2,FALSE)</f>
        <v>#N/A</v>
      </c>
      <c r="AG385" s="2317"/>
    </row>
    <row r="386" spans="1:33" ht="25.5" x14ac:dyDescent="0.2">
      <c r="A386" s="2322"/>
      <c r="B386" s="2322"/>
      <c r="C386" s="2324" t="s">
        <v>3157</v>
      </c>
      <c r="D386" s="2322" t="s">
        <v>3153</v>
      </c>
      <c r="E386" s="2322" t="s">
        <v>2832</v>
      </c>
      <c r="F386" s="2322"/>
      <c r="G386" s="2322"/>
      <c r="H386" s="2311" t="s">
        <v>657</v>
      </c>
      <c r="I386" s="1090">
        <v>2315</v>
      </c>
      <c r="J386" s="1090"/>
      <c r="K386" s="1090"/>
      <c r="L386" s="1090"/>
      <c r="P386" s="1090" t="s">
        <v>2336</v>
      </c>
      <c r="Q386" s="2312" t="s">
        <v>1564</v>
      </c>
      <c r="R386" s="1090"/>
      <c r="S386" s="1090"/>
      <c r="T386" s="1090"/>
      <c r="W386" s="2310" t="s">
        <v>2757</v>
      </c>
      <c r="X386" s="2310" t="s">
        <v>335</v>
      </c>
      <c r="Y386" s="2310">
        <f>VLOOKUP(X386,Data!$D$2:$E$144,2,FALSE)</f>
        <v>90510000</v>
      </c>
    </row>
    <row r="387" spans="1:33" ht="25.5" x14ac:dyDescent="0.2">
      <c r="A387" s="2322"/>
      <c r="B387" s="2322"/>
      <c r="C387" s="2324" t="s">
        <v>3158</v>
      </c>
      <c r="D387" s="2322" t="s">
        <v>3156</v>
      </c>
      <c r="E387" s="2322" t="s">
        <v>2835</v>
      </c>
      <c r="F387" s="2322"/>
      <c r="G387" s="2322"/>
      <c r="H387" s="2311" t="s">
        <v>657</v>
      </c>
      <c r="I387" s="1090">
        <v>1157</v>
      </c>
      <c r="J387" s="1090"/>
      <c r="K387" s="1090"/>
      <c r="L387" s="1090"/>
      <c r="P387" s="1090" t="s">
        <v>2336</v>
      </c>
      <c r="Q387" s="2312" t="s">
        <v>1564</v>
      </c>
      <c r="R387" s="1090"/>
      <c r="S387" s="1090"/>
      <c r="T387" s="1090"/>
      <c r="W387" s="2310" t="s">
        <v>2757</v>
      </c>
      <c r="X387" s="2310" t="s">
        <v>335</v>
      </c>
      <c r="Y387" s="2310">
        <f>VLOOKUP(X387,Data!$D$2:$E$144,2,FALSE)</f>
        <v>90510000</v>
      </c>
    </row>
    <row r="388" spans="1:33" x14ac:dyDescent="0.2">
      <c r="C388" s="2312" t="s">
        <v>1518</v>
      </c>
      <c r="H388" s="2311" t="s">
        <v>611</v>
      </c>
      <c r="I388" s="2318"/>
      <c r="J388" s="2318"/>
      <c r="K388" s="2318"/>
      <c r="L388" s="2318"/>
      <c r="P388" s="2318"/>
      <c r="Q388" s="2312" t="s">
        <v>1518</v>
      </c>
      <c r="R388" s="2318">
        <v>-455.33</v>
      </c>
      <c r="S388" s="2318">
        <v>-360.49</v>
      </c>
      <c r="T388" s="2318">
        <v>-3355.15</v>
      </c>
      <c r="Y388" s="2310" t="e">
        <f>VLOOKUP(X388,Data!$D$2:$E$144,2,FALSE)</f>
        <v>#N/A</v>
      </c>
    </row>
    <row r="389" spans="1:33" x14ac:dyDescent="0.2">
      <c r="A389" s="2315"/>
      <c r="B389" s="2315"/>
      <c r="C389" s="2314"/>
      <c r="D389" s="2315"/>
      <c r="E389" s="2315"/>
      <c r="F389" s="2315"/>
      <c r="G389" s="2315"/>
      <c r="H389" s="2313" t="s">
        <v>639</v>
      </c>
      <c r="I389" s="2319">
        <f>SUM(I390:I391)</f>
        <v>3355</v>
      </c>
      <c r="J389" s="2319"/>
      <c r="K389" s="2319"/>
      <c r="L389" s="2319"/>
      <c r="M389" s="2315"/>
      <c r="N389" s="2315"/>
      <c r="O389" s="2315"/>
      <c r="P389" s="2319"/>
      <c r="Q389" s="2314" t="s">
        <v>1546</v>
      </c>
      <c r="R389" s="2319">
        <v>-2180</v>
      </c>
      <c r="S389" s="2319">
        <v>-8720</v>
      </c>
      <c r="T389" s="2319">
        <v>-3355</v>
      </c>
      <c r="U389" s="2315"/>
      <c r="V389" s="2315"/>
      <c r="W389" s="2315"/>
      <c r="X389" s="2315"/>
      <c r="Y389" s="2315" t="e">
        <f>VLOOKUP(X389,Data!$D$2:$E$144,2,FALSE)</f>
        <v>#N/A</v>
      </c>
    </row>
    <row r="390" spans="1:33" ht="25.5" x14ac:dyDescent="0.2">
      <c r="A390" s="2322"/>
      <c r="B390" s="2322"/>
      <c r="C390" s="2324" t="s">
        <v>2687</v>
      </c>
      <c r="D390" s="2322" t="s">
        <v>2556</v>
      </c>
      <c r="E390" s="2322" t="s">
        <v>2524</v>
      </c>
      <c r="F390" s="2322"/>
      <c r="G390" s="2322"/>
      <c r="H390" s="2311" t="s">
        <v>639</v>
      </c>
      <c r="I390" s="1090">
        <v>0</v>
      </c>
      <c r="J390" s="1090"/>
      <c r="K390" s="1090"/>
      <c r="L390" s="1090"/>
      <c r="P390" s="1090" t="s">
        <v>2337</v>
      </c>
      <c r="Q390" s="2312" t="s">
        <v>1546</v>
      </c>
      <c r="R390" s="1090"/>
      <c r="S390" s="1090"/>
      <c r="T390" s="1090"/>
      <c r="W390" s="2310" t="s">
        <v>427</v>
      </c>
      <c r="X390" s="2310" t="s">
        <v>371</v>
      </c>
      <c r="Y390" s="2310">
        <f>VLOOKUP(X390,Data!$D$2:$E$144,2,FALSE)</f>
        <v>72610000</v>
      </c>
    </row>
    <row r="391" spans="1:33" x14ac:dyDescent="0.2">
      <c r="A391" s="2322"/>
      <c r="B391" s="2322"/>
      <c r="C391" s="2324" t="s">
        <v>2688</v>
      </c>
      <c r="D391" s="2322" t="s">
        <v>2683</v>
      </c>
      <c r="E391" s="2322" t="s">
        <v>2372</v>
      </c>
      <c r="F391" s="2322"/>
      <c r="G391" s="2322"/>
      <c r="H391" s="2311" t="s">
        <v>639</v>
      </c>
      <c r="I391" s="1090">
        <v>3355</v>
      </c>
      <c r="J391" s="1090"/>
      <c r="K391" s="1090"/>
      <c r="L391" s="1090"/>
      <c r="P391" s="1090" t="s">
        <v>2336</v>
      </c>
      <c r="Q391" s="2312" t="s">
        <v>1546</v>
      </c>
      <c r="R391" s="1090"/>
      <c r="S391" s="1090"/>
      <c r="T391" s="1090"/>
      <c r="W391" s="2310" t="s">
        <v>427</v>
      </c>
      <c r="X391" s="2310" t="s">
        <v>371</v>
      </c>
      <c r="Y391" s="2310">
        <f>VLOOKUP(X391,Data!$D$2:$E$144,2,FALSE)</f>
        <v>72610000</v>
      </c>
    </row>
    <row r="392" spans="1:33" x14ac:dyDescent="0.2">
      <c r="A392" s="2322"/>
      <c r="B392" s="2322"/>
      <c r="C392" s="2324" t="s">
        <v>1532</v>
      </c>
      <c r="D392" s="280" t="s">
        <v>3097</v>
      </c>
      <c r="E392" s="2322" t="s">
        <v>2835</v>
      </c>
      <c r="F392" s="2322"/>
      <c r="G392" s="2322"/>
      <c r="H392" s="2311" t="s">
        <v>625</v>
      </c>
      <c r="I392" s="1090">
        <v>3816</v>
      </c>
      <c r="J392" s="1090"/>
      <c r="K392" s="1090"/>
      <c r="L392" s="1090"/>
      <c r="P392" s="1090" t="s">
        <v>2336</v>
      </c>
      <c r="Q392" s="2312" t="s">
        <v>1532</v>
      </c>
      <c r="R392" s="2318">
        <v>-1276.32</v>
      </c>
      <c r="S392" s="2318">
        <v>-724.56</v>
      </c>
      <c r="T392" s="2318">
        <v>-3276.81</v>
      </c>
      <c r="W392" s="2310" t="s">
        <v>2503</v>
      </c>
      <c r="X392" s="2310" t="s">
        <v>395</v>
      </c>
      <c r="Y392" s="2310">
        <f>VLOOKUP(X392,Data!$D$2:$E$144,2,FALSE)</f>
        <v>35110000</v>
      </c>
    </row>
    <row r="393" spans="1:33" x14ac:dyDescent="0.2">
      <c r="A393" s="2315"/>
      <c r="B393" s="2315"/>
      <c r="C393" s="2314"/>
      <c r="D393" s="2315"/>
      <c r="E393" s="2315"/>
      <c r="F393" s="2315"/>
      <c r="G393" s="2315"/>
      <c r="H393" s="2313" t="s">
        <v>1311</v>
      </c>
      <c r="I393" s="2319">
        <f>SUM(I394:I395)</f>
        <v>3296</v>
      </c>
      <c r="J393" s="2319"/>
      <c r="K393" s="2319"/>
      <c r="L393" s="2319"/>
      <c r="M393" s="2315"/>
      <c r="N393" s="2315"/>
      <c r="O393" s="2315"/>
      <c r="P393" s="2319"/>
      <c r="Q393" s="2314" t="s">
        <v>2219</v>
      </c>
      <c r="R393" s="2319">
        <v>0</v>
      </c>
      <c r="S393" s="2319">
        <v>0</v>
      </c>
      <c r="T393" s="2319">
        <v>-3240.56</v>
      </c>
      <c r="U393" s="2315"/>
      <c r="V393" s="2315"/>
      <c r="W393" s="2315"/>
      <c r="X393" s="2315"/>
      <c r="Y393" s="2315" t="e">
        <f>VLOOKUP(X393,Data!$D$2:$E$144,2,FALSE)</f>
        <v>#N/A</v>
      </c>
    </row>
    <row r="394" spans="1:33" x14ac:dyDescent="0.2">
      <c r="A394" s="2322"/>
      <c r="B394" s="2322"/>
      <c r="C394" s="2324" t="s">
        <v>2958</v>
      </c>
      <c r="D394" s="2322" t="s">
        <v>2957</v>
      </c>
      <c r="E394" s="2322" t="s">
        <v>2835</v>
      </c>
      <c r="F394" s="2322"/>
      <c r="G394" s="2322"/>
      <c r="H394" s="2311" t="s">
        <v>1311</v>
      </c>
      <c r="I394" s="1090">
        <v>2019</v>
      </c>
      <c r="J394" s="1090"/>
      <c r="K394" s="1090"/>
      <c r="L394" s="1090"/>
      <c r="P394" s="1090" t="s">
        <v>2336</v>
      </c>
      <c r="Q394" s="2312" t="s">
        <v>2219</v>
      </c>
      <c r="R394" s="1090"/>
      <c r="S394" s="1090"/>
      <c r="T394" s="1090"/>
      <c r="W394" s="2310" t="s">
        <v>427</v>
      </c>
      <c r="X394" s="2310" t="s">
        <v>377</v>
      </c>
      <c r="Y394" s="2310">
        <f>VLOOKUP(X394,Data!$D$2:$E$144,2,FALSE)</f>
        <v>32230000</v>
      </c>
    </row>
    <row r="395" spans="1:33" x14ac:dyDescent="0.2">
      <c r="A395" s="2322"/>
      <c r="B395" s="2322"/>
      <c r="C395" s="2324" t="s">
        <v>2959</v>
      </c>
      <c r="D395" s="2322" t="s">
        <v>2957</v>
      </c>
      <c r="E395" s="2322" t="s">
        <v>2832</v>
      </c>
      <c r="F395" s="2322"/>
      <c r="G395" s="2322"/>
      <c r="H395" s="2311" t="s">
        <v>1311</v>
      </c>
      <c r="I395" s="1090">
        <v>1277</v>
      </c>
      <c r="J395" s="1090"/>
      <c r="K395" s="1090"/>
      <c r="L395" s="1090"/>
      <c r="P395" s="1090" t="s">
        <v>2336</v>
      </c>
      <c r="Q395" s="2312" t="s">
        <v>2219</v>
      </c>
      <c r="R395" s="1090"/>
      <c r="S395" s="1090"/>
      <c r="T395" s="1090"/>
      <c r="W395" s="2310" t="s">
        <v>427</v>
      </c>
      <c r="X395" s="2310" t="s">
        <v>377</v>
      </c>
      <c r="Y395" s="2310">
        <f>VLOOKUP(X395,Data!$D$2:$E$144,2,FALSE)</f>
        <v>32230000</v>
      </c>
    </row>
    <row r="396" spans="1:33" x14ac:dyDescent="0.2">
      <c r="A396" s="2315"/>
      <c r="B396" s="2315"/>
      <c r="C396" s="2314"/>
      <c r="D396" s="2315"/>
      <c r="E396" s="2315"/>
      <c r="F396" s="2315"/>
      <c r="G396" s="2315"/>
      <c r="H396" s="2313" t="s">
        <v>670</v>
      </c>
      <c r="I396" s="2319">
        <f>SUM(I397:I398)</f>
        <v>3363</v>
      </c>
      <c r="J396" s="2319"/>
      <c r="K396" s="2319"/>
      <c r="L396" s="2319"/>
      <c r="M396" s="2315"/>
      <c r="N396" s="2315"/>
      <c r="O396" s="2315"/>
      <c r="P396" s="2319"/>
      <c r="Q396" s="2314" t="s">
        <v>1577</v>
      </c>
      <c r="R396" s="2319">
        <v>-6755.95</v>
      </c>
      <c r="S396" s="2319">
        <v>-4347.1000000000004</v>
      </c>
      <c r="T396" s="2319">
        <v>-3210.35</v>
      </c>
      <c r="U396" s="2315"/>
      <c r="V396" s="2315"/>
      <c r="W396" s="2315"/>
      <c r="X396" s="2315"/>
      <c r="Y396" s="2315" t="e">
        <f>VLOOKUP(X396,Data!$D$2:$E$144,2,FALSE)</f>
        <v>#N/A</v>
      </c>
    </row>
    <row r="397" spans="1:33" ht="25.5" x14ac:dyDescent="0.2">
      <c r="A397" s="2322"/>
      <c r="B397" s="2322"/>
      <c r="C397" s="2324" t="s">
        <v>3174</v>
      </c>
      <c r="D397" s="2322" t="s">
        <v>2645</v>
      </c>
      <c r="E397" s="2322" t="s">
        <v>2485</v>
      </c>
      <c r="F397" s="2322"/>
      <c r="G397" s="2322"/>
      <c r="H397" s="2311" t="s">
        <v>670</v>
      </c>
      <c r="I397" s="1090"/>
      <c r="J397" s="1090"/>
      <c r="K397" s="1090"/>
      <c r="L397" s="1090"/>
      <c r="P397" s="1090" t="s">
        <v>2336</v>
      </c>
      <c r="Q397" s="2312" t="s">
        <v>1577</v>
      </c>
      <c r="R397" s="1090"/>
      <c r="S397" s="1090"/>
      <c r="T397" s="1090"/>
      <c r="W397" s="2310" t="s">
        <v>2379</v>
      </c>
      <c r="X397" s="2310" t="s">
        <v>343</v>
      </c>
      <c r="Y397" s="2310">
        <f>VLOOKUP(X397,Data!$D$2:$E$144,2,FALSE)</f>
        <v>18100000</v>
      </c>
    </row>
    <row r="398" spans="1:33" s="2315" customFormat="1" x14ac:dyDescent="0.2">
      <c r="A398" s="2322"/>
      <c r="B398" s="2322"/>
      <c r="C398" s="2324" t="s">
        <v>3175</v>
      </c>
      <c r="D398" s="2322" t="s">
        <v>3173</v>
      </c>
      <c r="E398" s="2322" t="s">
        <v>2835</v>
      </c>
      <c r="F398" s="2322"/>
      <c r="G398" s="2322"/>
      <c r="H398" s="2311" t="s">
        <v>670</v>
      </c>
      <c r="I398" s="1090">
        <v>3363</v>
      </c>
      <c r="J398" s="1090"/>
      <c r="K398" s="1090"/>
      <c r="L398" s="1090"/>
      <c r="M398" s="2310"/>
      <c r="N398" s="2310"/>
      <c r="O398" s="2310"/>
      <c r="P398" s="1090" t="s">
        <v>2336</v>
      </c>
      <c r="Q398" s="2312" t="s">
        <v>1577</v>
      </c>
      <c r="R398" s="1090"/>
      <c r="S398" s="1090"/>
      <c r="T398" s="1090"/>
      <c r="U398" s="2310"/>
      <c r="V398" s="2310"/>
      <c r="W398" s="2310" t="s">
        <v>2503</v>
      </c>
      <c r="X398" s="2310" t="s">
        <v>395</v>
      </c>
      <c r="Y398" s="2310">
        <f>VLOOKUP(X398,Data!$D$2:$E$144,2,FALSE)</f>
        <v>35110000</v>
      </c>
      <c r="AG398" s="2317"/>
    </row>
    <row r="399" spans="1:33" x14ac:dyDescent="0.2">
      <c r="C399" s="2312" t="s">
        <v>2184</v>
      </c>
      <c r="H399" s="2311" t="s">
        <v>1276</v>
      </c>
      <c r="I399" s="2318"/>
      <c r="J399" s="2318"/>
      <c r="K399" s="2318"/>
      <c r="L399" s="2318"/>
      <c r="P399" s="2318"/>
      <c r="Q399" s="2312" t="s">
        <v>2184</v>
      </c>
      <c r="R399" s="2318">
        <v>0</v>
      </c>
      <c r="S399" s="2318">
        <v>0</v>
      </c>
      <c r="T399" s="2318">
        <v>-3144</v>
      </c>
      <c r="Y399" s="2310" t="e">
        <f>VLOOKUP(X399,Data!$D$2:$E$144,2,FALSE)</f>
        <v>#N/A</v>
      </c>
    </row>
    <row r="400" spans="1:33" x14ac:dyDescent="0.2">
      <c r="C400" s="2312" t="s">
        <v>1711</v>
      </c>
      <c r="H400" s="2311" t="s">
        <v>804</v>
      </c>
      <c r="I400" s="2318"/>
      <c r="J400" s="2318"/>
      <c r="K400" s="2318"/>
      <c r="L400" s="2318"/>
      <c r="P400" s="2318"/>
      <c r="Q400" s="2312" t="s">
        <v>1711</v>
      </c>
      <c r="R400" s="2318">
        <v>-1112</v>
      </c>
      <c r="S400" s="2318">
        <v>-21308.34</v>
      </c>
      <c r="T400" s="2318">
        <v>-3101.18</v>
      </c>
      <c r="Y400" s="2310" t="e">
        <f>VLOOKUP(X400,Data!$D$2:$E$144,2,FALSE)</f>
        <v>#N/A</v>
      </c>
    </row>
    <row r="401" spans="1:33" ht="25.5" x14ac:dyDescent="0.2">
      <c r="A401" s="2322"/>
      <c r="B401" s="2322"/>
      <c r="C401" s="2324" t="s">
        <v>1514</v>
      </c>
      <c r="D401" s="2322" t="s">
        <v>2550</v>
      </c>
      <c r="E401" s="2322" t="s">
        <v>2524</v>
      </c>
      <c r="F401" s="2322"/>
      <c r="G401" s="2322"/>
      <c r="H401" s="2311" t="s">
        <v>607</v>
      </c>
      <c r="I401" s="1090">
        <v>1338.94</v>
      </c>
      <c r="J401" s="1090"/>
      <c r="K401" s="1090"/>
      <c r="L401" s="1090"/>
      <c r="P401" s="1090" t="s">
        <v>2336</v>
      </c>
      <c r="Q401" s="2312" t="s">
        <v>1514</v>
      </c>
      <c r="R401" s="2318">
        <v>-551.71</v>
      </c>
      <c r="S401" s="2318">
        <v>-7644.13</v>
      </c>
      <c r="T401" s="2318">
        <v>-2950.57</v>
      </c>
      <c r="W401" s="2310" t="s">
        <v>276</v>
      </c>
      <c r="X401" s="2310" t="s">
        <v>316</v>
      </c>
      <c r="Y401" s="2310">
        <f>VLOOKUP(X401,Data!$D$2:$E$144,2,FALSE)</f>
        <v>64100000</v>
      </c>
    </row>
    <row r="402" spans="1:33" x14ac:dyDescent="0.2">
      <c r="A402" s="2315"/>
      <c r="B402" s="2315"/>
      <c r="C402" s="2314"/>
      <c r="D402" s="2315"/>
      <c r="E402" s="2315"/>
      <c r="F402" s="2315"/>
      <c r="G402" s="2315"/>
      <c r="H402" s="2313" t="s">
        <v>652</v>
      </c>
      <c r="I402" s="2319">
        <f>SUM(I403:I404)</f>
        <v>2932</v>
      </c>
      <c r="J402" s="2319"/>
      <c r="K402" s="2319"/>
      <c r="L402" s="2319"/>
      <c r="M402" s="2315"/>
      <c r="N402" s="2315"/>
      <c r="O402" s="2315"/>
      <c r="P402" s="2319"/>
      <c r="Q402" s="2314" t="s">
        <v>1559</v>
      </c>
      <c r="R402" s="2319">
        <v>-7853.5</v>
      </c>
      <c r="S402" s="2319">
        <v>-4947.29</v>
      </c>
      <c r="T402" s="2319">
        <v>-2931.7</v>
      </c>
      <c r="U402" s="2315"/>
      <c r="V402" s="2315"/>
      <c r="W402" s="2315"/>
      <c r="X402" s="2315"/>
      <c r="Y402" s="2315" t="e">
        <f>VLOOKUP(X402,Data!$D$2:$E$144,2,FALSE)</f>
        <v>#N/A</v>
      </c>
    </row>
    <row r="403" spans="1:33" x14ac:dyDescent="0.2">
      <c r="A403" s="2322"/>
      <c r="B403" s="2322"/>
      <c r="C403" s="2324" t="s">
        <v>3146</v>
      </c>
      <c r="D403" s="2322" t="s">
        <v>2689</v>
      </c>
      <c r="E403" s="2322" t="s">
        <v>2372</v>
      </c>
      <c r="F403" s="2322"/>
      <c r="G403" s="2322"/>
      <c r="H403" s="2311" t="s">
        <v>652</v>
      </c>
      <c r="I403" s="1090">
        <v>0</v>
      </c>
      <c r="J403" s="1090"/>
      <c r="K403" s="1090"/>
      <c r="L403" s="1090"/>
      <c r="P403" s="1090" t="s">
        <v>2337</v>
      </c>
      <c r="Q403" s="2312" t="s">
        <v>1559</v>
      </c>
      <c r="R403" s="2318"/>
      <c r="S403" s="2318"/>
      <c r="T403" s="2318"/>
      <c r="W403" s="2310" t="s">
        <v>276</v>
      </c>
      <c r="X403" s="2310" t="s">
        <v>309</v>
      </c>
      <c r="Y403" s="2310">
        <f>VLOOKUP(X403,Data!$D$2:$E$144,2,FALSE)</f>
        <v>80500000</v>
      </c>
    </row>
    <row r="404" spans="1:33" x14ac:dyDescent="0.2">
      <c r="A404" s="2322"/>
      <c r="B404" s="2322"/>
      <c r="C404" s="2324" t="s">
        <v>3147</v>
      </c>
      <c r="D404" s="2322" t="s">
        <v>3145</v>
      </c>
      <c r="E404" s="2322" t="s">
        <v>2835</v>
      </c>
      <c r="F404" s="2322"/>
      <c r="G404" s="2322"/>
      <c r="H404" s="2311" t="s">
        <v>652</v>
      </c>
      <c r="I404" s="1090">
        <v>2932</v>
      </c>
      <c r="J404" s="1090"/>
      <c r="K404" s="1090"/>
      <c r="L404" s="1090"/>
      <c r="P404" s="1090" t="s">
        <v>2336</v>
      </c>
      <c r="Q404" s="2312" t="s">
        <v>1559</v>
      </c>
      <c r="R404" s="2318"/>
      <c r="S404" s="2318"/>
      <c r="T404" s="2318"/>
      <c r="W404" s="2310" t="s">
        <v>2379</v>
      </c>
      <c r="X404" s="2310" t="s">
        <v>338</v>
      </c>
      <c r="Y404" s="2310">
        <f>VLOOKUP(X404,Data!$D$2:$E$144,2,FALSE)</f>
        <v>18420000</v>
      </c>
    </row>
    <row r="405" spans="1:33" x14ac:dyDescent="0.2">
      <c r="A405" s="2315"/>
      <c r="B405" s="2315"/>
      <c r="C405" s="2314"/>
      <c r="D405" s="2315"/>
      <c r="E405" s="2315"/>
      <c r="F405" s="2315"/>
      <c r="G405" s="2315"/>
      <c r="H405" s="2313" t="s">
        <v>1010</v>
      </c>
      <c r="I405" s="2319">
        <f>SUM(I406:I407)</f>
        <v>1394</v>
      </c>
      <c r="J405" s="2319"/>
      <c r="K405" s="2319"/>
      <c r="L405" s="2319"/>
      <c r="M405" s="2315"/>
      <c r="N405" s="2315"/>
      <c r="O405" s="2315"/>
      <c r="P405" s="2319"/>
      <c r="Q405" s="2314" t="s">
        <v>1917</v>
      </c>
      <c r="R405" s="2319">
        <v>-782.3</v>
      </c>
      <c r="S405" s="2319">
        <v>-982</v>
      </c>
      <c r="T405" s="2319">
        <v>-2888.97</v>
      </c>
      <c r="U405" s="2315"/>
      <c r="V405" s="2315"/>
      <c r="W405" s="2315"/>
      <c r="X405" s="2315"/>
      <c r="Y405" s="2315" t="e">
        <f>VLOOKUP(X405,Data!$D$2:$E$144,2,FALSE)</f>
        <v>#N/A</v>
      </c>
    </row>
    <row r="406" spans="1:33" x14ac:dyDescent="0.2">
      <c r="A406" s="2322"/>
      <c r="B406" s="2322"/>
      <c r="C406" s="2324" t="s">
        <v>3128</v>
      </c>
      <c r="D406" s="2322" t="s">
        <v>2736</v>
      </c>
      <c r="E406" s="2322" t="s">
        <v>2372</v>
      </c>
      <c r="F406" s="2322"/>
      <c r="G406" s="2322"/>
      <c r="H406" s="2311" t="s">
        <v>1010</v>
      </c>
      <c r="I406" s="1090">
        <v>1350</v>
      </c>
      <c r="J406" s="1090"/>
      <c r="K406" s="1090"/>
      <c r="L406" s="1090"/>
      <c r="P406" s="1090" t="s">
        <v>2336</v>
      </c>
      <c r="Q406" s="2312" t="s">
        <v>1917</v>
      </c>
      <c r="R406" s="1090"/>
      <c r="S406" s="1090"/>
      <c r="T406" s="1090"/>
      <c r="W406" s="2310" t="s">
        <v>276</v>
      </c>
      <c r="X406" s="2310" t="s">
        <v>309</v>
      </c>
      <c r="Y406" s="2310">
        <f>VLOOKUP(X406,Data!$D$2:$E$144,2,FALSE)</f>
        <v>80500000</v>
      </c>
    </row>
    <row r="407" spans="1:33" ht="25.5" x14ac:dyDescent="0.2">
      <c r="A407" s="2322"/>
      <c r="B407" s="2322"/>
      <c r="C407" s="2324" t="s">
        <v>3129</v>
      </c>
      <c r="D407" s="2322" t="s">
        <v>3042</v>
      </c>
      <c r="E407" s="2322" t="s">
        <v>2835</v>
      </c>
      <c r="F407" s="2322"/>
      <c r="G407" s="2322"/>
      <c r="H407" s="2311" t="s">
        <v>1010</v>
      </c>
      <c r="I407" s="1090">
        <v>44</v>
      </c>
      <c r="J407" s="1090"/>
      <c r="K407" s="1090"/>
      <c r="L407" s="1090"/>
      <c r="P407" s="1090" t="s">
        <v>2337</v>
      </c>
      <c r="Q407" s="2312" t="s">
        <v>1917</v>
      </c>
      <c r="R407" s="1090"/>
      <c r="S407" s="1090"/>
      <c r="T407" s="1090"/>
      <c r="W407" s="2310" t="s">
        <v>287</v>
      </c>
      <c r="X407" s="2310" t="s">
        <v>413</v>
      </c>
      <c r="Y407" s="2310">
        <f>VLOOKUP(X407,Data!$D$2:$E$144,2,FALSE)</f>
        <v>50110000</v>
      </c>
    </row>
    <row r="408" spans="1:33" x14ac:dyDescent="0.2">
      <c r="C408" s="2312" t="s">
        <v>2278</v>
      </c>
      <c r="H408" s="2311" t="s">
        <v>1366</v>
      </c>
      <c r="I408" s="2318"/>
      <c r="J408" s="2318"/>
      <c r="K408" s="2318"/>
      <c r="L408" s="2318"/>
      <c r="P408" s="2318"/>
      <c r="Q408" s="2312" t="s">
        <v>2278</v>
      </c>
      <c r="R408" s="2318">
        <v>-3003</v>
      </c>
      <c r="S408" s="2318">
        <v>0</v>
      </c>
      <c r="T408" s="2318">
        <v>-2877</v>
      </c>
      <c r="Y408" s="2310" t="e">
        <f>VLOOKUP(X408,Data!$D$2:$E$144,2,FALSE)</f>
        <v>#N/A</v>
      </c>
    </row>
    <row r="409" spans="1:33" x14ac:dyDescent="0.2">
      <c r="C409" s="2312" t="s">
        <v>1472</v>
      </c>
      <c r="H409" s="2311" t="s">
        <v>565</v>
      </c>
      <c r="I409" s="2318"/>
      <c r="J409" s="2318"/>
      <c r="K409" s="2318"/>
      <c r="L409" s="2318"/>
      <c r="P409" s="2318"/>
      <c r="Q409" s="2312" t="s">
        <v>1472</v>
      </c>
      <c r="R409" s="2318">
        <v>0</v>
      </c>
      <c r="S409" s="2318">
        <v>-3480</v>
      </c>
      <c r="T409" s="2318">
        <v>-2855</v>
      </c>
      <c r="Y409" s="2310" t="e">
        <f>VLOOKUP(X409,Data!$D$2:$E$144,2,FALSE)</f>
        <v>#N/A</v>
      </c>
    </row>
    <row r="410" spans="1:33" s="2315" customFormat="1" x14ac:dyDescent="0.2">
      <c r="C410" s="2314"/>
      <c r="H410" s="2313" t="s">
        <v>679</v>
      </c>
      <c r="I410" s="2319">
        <f>SUM(I411:I412)</f>
        <v>3090.4</v>
      </c>
      <c r="J410" s="2319"/>
      <c r="K410" s="2319"/>
      <c r="L410" s="2319"/>
      <c r="P410" s="2319"/>
      <c r="Q410" s="2314" t="s">
        <v>1586</v>
      </c>
      <c r="R410" s="2319">
        <v>-3544.56</v>
      </c>
      <c r="S410" s="2319">
        <v>-2241.6</v>
      </c>
      <c r="T410" s="2319">
        <v>-2838.15</v>
      </c>
      <c r="Y410" s="2315" t="e">
        <f>VLOOKUP(X410,Data!$D$2:$E$144,2,FALSE)</f>
        <v>#N/A</v>
      </c>
      <c r="AG410" s="2317"/>
    </row>
    <row r="411" spans="1:33" ht="25.5" x14ac:dyDescent="0.2">
      <c r="A411" s="2322"/>
      <c r="B411" s="2322"/>
      <c r="C411" s="2324" t="s">
        <v>3199</v>
      </c>
      <c r="D411" s="2322" t="s">
        <v>2562</v>
      </c>
      <c r="E411" s="2322" t="s">
        <v>2524</v>
      </c>
      <c r="F411" s="2322"/>
      <c r="G411" s="2322"/>
      <c r="H411" s="2311" t="s">
        <v>679</v>
      </c>
      <c r="I411" s="1090">
        <v>1023.4</v>
      </c>
      <c r="J411" s="1090"/>
      <c r="K411" s="1090"/>
      <c r="L411" s="1090"/>
      <c r="P411" s="1090" t="s">
        <v>2336</v>
      </c>
      <c r="Q411" s="2312" t="s">
        <v>1586</v>
      </c>
      <c r="R411" s="1090"/>
      <c r="S411" s="1090"/>
      <c r="T411" s="1090"/>
      <c r="W411" s="2310" t="s">
        <v>2503</v>
      </c>
      <c r="X411" s="2310" t="s">
        <v>395</v>
      </c>
      <c r="Y411" s="2310">
        <f>VLOOKUP(X411,Data!$D$2:$E$144,2,FALSE)</f>
        <v>35110000</v>
      </c>
    </row>
    <row r="412" spans="1:33" x14ac:dyDescent="0.2">
      <c r="A412" s="2322"/>
      <c r="B412" s="2322"/>
      <c r="C412" s="2324" t="s">
        <v>3200</v>
      </c>
      <c r="D412" s="2322" t="s">
        <v>3198</v>
      </c>
      <c r="E412" s="2322" t="s">
        <v>2835</v>
      </c>
      <c r="F412" s="2322"/>
      <c r="G412" s="2322"/>
      <c r="H412" s="2311" t="s">
        <v>679</v>
      </c>
      <c r="I412" s="1090">
        <v>2067</v>
      </c>
      <c r="J412" s="1090"/>
      <c r="K412" s="1090"/>
      <c r="L412" s="1090"/>
      <c r="P412" s="1090" t="s">
        <v>2336</v>
      </c>
      <c r="Q412" s="2312" t="s">
        <v>1586</v>
      </c>
      <c r="R412" s="1090"/>
      <c r="S412" s="1090"/>
      <c r="T412" s="1090"/>
      <c r="W412" s="2310" t="s">
        <v>2503</v>
      </c>
      <c r="X412" s="2310" t="s">
        <v>395</v>
      </c>
      <c r="Y412" s="2310">
        <f>VLOOKUP(X412,Data!$D$2:$E$144,2,FALSE)</f>
        <v>35110000</v>
      </c>
    </row>
    <row r="413" spans="1:33" x14ac:dyDescent="0.2">
      <c r="C413" s="2312" t="s">
        <v>2165</v>
      </c>
      <c r="H413" s="2311" t="s">
        <v>1257</v>
      </c>
      <c r="I413" s="2318"/>
      <c r="J413" s="2318"/>
      <c r="K413" s="2318"/>
      <c r="L413" s="2318"/>
      <c r="P413" s="2318"/>
      <c r="Q413" s="2312" t="s">
        <v>2165</v>
      </c>
      <c r="R413" s="2318">
        <v>0</v>
      </c>
      <c r="S413" s="2318">
        <v>0</v>
      </c>
      <c r="T413" s="2318">
        <v>-2829</v>
      </c>
      <c r="Y413" s="2310" t="e">
        <f>VLOOKUP(X413,Data!$D$2:$E$144,2,FALSE)</f>
        <v>#N/A</v>
      </c>
    </row>
    <row r="414" spans="1:33" x14ac:dyDescent="0.2">
      <c r="A414" s="2322"/>
      <c r="B414" s="2322"/>
      <c r="C414" s="2324" t="s">
        <v>1607</v>
      </c>
      <c r="D414" s="14" t="s">
        <v>3232</v>
      </c>
      <c r="E414" s="2322" t="s">
        <v>2832</v>
      </c>
      <c r="F414" s="2322"/>
      <c r="G414" s="2322"/>
      <c r="H414" s="2311" t="s">
        <v>700</v>
      </c>
      <c r="I414" s="1090">
        <v>2802</v>
      </c>
      <c r="J414" s="1090"/>
      <c r="K414" s="1090"/>
      <c r="L414" s="1090"/>
      <c r="P414" s="1090" t="s">
        <v>2336</v>
      </c>
      <c r="Q414" s="2312" t="s">
        <v>1607</v>
      </c>
      <c r="R414" s="2318">
        <v>-6162.85</v>
      </c>
      <c r="S414" s="2318">
        <v>-25663.34</v>
      </c>
      <c r="T414" s="2318">
        <v>-2801.89</v>
      </c>
      <c r="W414" s="2310" t="s">
        <v>2503</v>
      </c>
      <c r="X414" s="2310" t="s">
        <v>395</v>
      </c>
      <c r="Y414" s="2310">
        <f>VLOOKUP(X414,Data!$D$2:$E$144,2,FALSE)</f>
        <v>35110000</v>
      </c>
    </row>
    <row r="415" spans="1:33" x14ac:dyDescent="0.2">
      <c r="C415" s="2312" t="s">
        <v>2189</v>
      </c>
      <c r="H415" s="2311" t="s">
        <v>1281</v>
      </c>
      <c r="I415" s="2318"/>
      <c r="J415" s="2318"/>
      <c r="K415" s="2318"/>
      <c r="L415" s="2318"/>
      <c r="P415" s="2318"/>
      <c r="Q415" s="2312" t="s">
        <v>2189</v>
      </c>
      <c r="R415" s="2318">
        <v>0</v>
      </c>
      <c r="S415" s="2318">
        <v>0</v>
      </c>
      <c r="T415" s="2318">
        <v>-2774.84</v>
      </c>
      <c r="Y415" s="2310" t="e">
        <f>VLOOKUP(X415,Data!$D$2:$E$144,2,FALSE)</f>
        <v>#N/A</v>
      </c>
    </row>
    <row r="416" spans="1:33" ht="25.5" x14ac:dyDescent="0.2">
      <c r="A416" s="2322"/>
      <c r="B416" s="2322"/>
      <c r="C416" s="2324" t="s">
        <v>465</v>
      </c>
      <c r="D416" s="2322" t="s">
        <v>2893</v>
      </c>
      <c r="E416" s="2322" t="s">
        <v>2832</v>
      </c>
      <c r="F416" s="2322"/>
      <c r="G416" s="2322"/>
      <c r="H416" s="2311" t="s">
        <v>442</v>
      </c>
      <c r="I416" s="1090">
        <v>2840</v>
      </c>
      <c r="J416" s="1090"/>
      <c r="K416" s="1090"/>
      <c r="L416" s="1090"/>
      <c r="P416" s="1090" t="s">
        <v>2336</v>
      </c>
      <c r="Q416" s="2312" t="s">
        <v>465</v>
      </c>
      <c r="R416" s="2318">
        <v>-2705</v>
      </c>
      <c r="S416" s="2318">
        <v>-3310</v>
      </c>
      <c r="T416" s="2318">
        <v>-2770</v>
      </c>
      <c r="W416" s="2310" t="s">
        <v>2757</v>
      </c>
      <c r="X416" s="2310" t="s">
        <v>329</v>
      </c>
      <c r="Y416" s="2310">
        <f>VLOOKUP(X416,Data!$D$2:$E$144,2,FALSE)</f>
        <v>90910000</v>
      </c>
    </row>
    <row r="417" spans="1:33" x14ac:dyDescent="0.2">
      <c r="A417" s="2315"/>
      <c r="B417" s="2315"/>
      <c r="C417" s="2314"/>
      <c r="D417" s="2315"/>
      <c r="E417" s="2315"/>
      <c r="F417" s="2315"/>
      <c r="G417" s="2315"/>
      <c r="H417" s="2313" t="s">
        <v>532</v>
      </c>
      <c r="I417" s="2319">
        <f>SUM(I418:I419)</f>
        <v>2910</v>
      </c>
      <c r="J417" s="2319"/>
      <c r="K417" s="2319"/>
      <c r="L417" s="2319"/>
      <c r="M417" s="2315"/>
      <c r="N417" s="2315"/>
      <c r="O417" s="2315"/>
      <c r="P417" s="2319"/>
      <c r="Q417" s="2314" t="s">
        <v>1439</v>
      </c>
      <c r="R417" s="2319">
        <v>-2636.8</v>
      </c>
      <c r="S417" s="2319">
        <v>-3488.32</v>
      </c>
      <c r="T417" s="2319">
        <v>-2757.48</v>
      </c>
      <c r="U417" s="2315"/>
      <c r="V417" s="2315"/>
      <c r="W417" s="2315"/>
      <c r="X417" s="2315"/>
      <c r="Y417" s="2315" t="e">
        <f>VLOOKUP(X417,Data!$D$2:$E$144,2,FALSE)</f>
        <v>#N/A</v>
      </c>
    </row>
    <row r="418" spans="1:33" ht="25.5" x14ac:dyDescent="0.2">
      <c r="A418" s="2322"/>
      <c r="B418" s="2322"/>
      <c r="C418" s="2324" t="s">
        <v>2980</v>
      </c>
      <c r="D418" s="2322" t="s">
        <v>2655</v>
      </c>
      <c r="E418" s="2322" t="s">
        <v>2372</v>
      </c>
      <c r="F418" s="2322"/>
      <c r="G418" s="2322"/>
      <c r="H418" s="2311" t="s">
        <v>532</v>
      </c>
      <c r="I418" s="1090">
        <v>0</v>
      </c>
      <c r="J418" s="1090"/>
      <c r="K418" s="1090"/>
      <c r="L418" s="1090"/>
      <c r="P418" s="1090" t="s">
        <v>2336</v>
      </c>
      <c r="Q418" s="2312" t="s">
        <v>1439</v>
      </c>
      <c r="R418" s="1090"/>
      <c r="S418" s="1090"/>
      <c r="T418" s="1090"/>
      <c r="W418" s="2310" t="s">
        <v>276</v>
      </c>
      <c r="X418" s="2310" t="s">
        <v>309</v>
      </c>
      <c r="Y418" s="2310">
        <f>VLOOKUP(X418,Data!$D$2:$E$144,2,FALSE)</f>
        <v>80500000</v>
      </c>
    </row>
    <row r="419" spans="1:33" ht="25.5" x14ac:dyDescent="0.2">
      <c r="A419" s="2322"/>
      <c r="B419" s="2322"/>
      <c r="C419" s="2324" t="s">
        <v>2981</v>
      </c>
      <c r="D419" s="2322" t="s">
        <v>2979</v>
      </c>
      <c r="E419" s="2322" t="s">
        <v>2854</v>
      </c>
      <c r="F419" s="2322"/>
      <c r="G419" s="2322"/>
      <c r="H419" s="2311" t="s">
        <v>532</v>
      </c>
      <c r="I419" s="1090">
        <v>2910</v>
      </c>
      <c r="J419" s="1090"/>
      <c r="K419" s="1090"/>
      <c r="L419" s="1090"/>
      <c r="P419" s="1090" t="s">
        <v>2336</v>
      </c>
      <c r="Q419" s="2312" t="s">
        <v>1439</v>
      </c>
      <c r="R419" s="1090"/>
      <c r="S419" s="1090"/>
      <c r="T419" s="1090"/>
      <c r="W419" s="2310" t="s">
        <v>276</v>
      </c>
      <c r="X419" s="2310" t="s">
        <v>309</v>
      </c>
      <c r="Y419" s="2310">
        <f>VLOOKUP(X419,Data!$D$2:$E$144,2,FALSE)</f>
        <v>80500000</v>
      </c>
    </row>
    <row r="420" spans="1:33" x14ac:dyDescent="0.2">
      <c r="A420" s="2322"/>
      <c r="B420" s="2322"/>
      <c r="C420" s="2324" t="s">
        <v>1395</v>
      </c>
      <c r="D420" s="2322" t="s">
        <v>2600</v>
      </c>
      <c r="E420" s="2322" t="s">
        <v>2599</v>
      </c>
      <c r="F420" s="2322"/>
      <c r="G420" s="2322"/>
      <c r="H420" s="2311" t="s">
        <v>488</v>
      </c>
      <c r="I420" s="2322">
        <v>500</v>
      </c>
      <c r="J420" s="2322"/>
      <c r="K420" s="2322"/>
      <c r="L420" s="2322"/>
      <c r="P420" s="1090" t="s">
        <v>2336</v>
      </c>
      <c r="Q420" s="2312" t="s">
        <v>1395</v>
      </c>
      <c r="R420" s="2318">
        <v>-1283.75</v>
      </c>
      <c r="S420" s="2318">
        <v>-3033.75</v>
      </c>
      <c r="T420" s="2318">
        <v>-2753.75</v>
      </c>
      <c r="W420" s="2310" t="s">
        <v>276</v>
      </c>
      <c r="X420" s="2310" t="s">
        <v>304</v>
      </c>
      <c r="Y420" s="2310">
        <f>VLOOKUP(X420,Data!$D$2:$E$144,2,FALSE)</f>
        <v>75100000</v>
      </c>
    </row>
    <row r="421" spans="1:33" x14ac:dyDescent="0.2">
      <c r="A421" s="2322"/>
      <c r="B421" s="2322"/>
      <c r="C421" s="2324" t="s">
        <v>2057</v>
      </c>
      <c r="D421" s="2322" t="s">
        <v>2895</v>
      </c>
      <c r="E421" s="2322" t="s">
        <v>2835</v>
      </c>
      <c r="F421" s="2322"/>
      <c r="G421" s="2322"/>
      <c r="H421" s="2311" t="s">
        <v>1149</v>
      </c>
      <c r="I421" s="1090">
        <v>2448</v>
      </c>
      <c r="J421" s="1090"/>
      <c r="K421" s="1090"/>
      <c r="L421" s="1090"/>
      <c r="P421" s="1090" t="s">
        <v>2336</v>
      </c>
      <c r="Q421" s="2312" t="s">
        <v>2057</v>
      </c>
      <c r="R421" s="2318">
        <v>-5203</v>
      </c>
      <c r="S421" s="2318">
        <v>-2666</v>
      </c>
      <c r="T421" s="2318">
        <v>-2718.4</v>
      </c>
      <c r="W421" s="2310" t="s">
        <v>2379</v>
      </c>
      <c r="X421" s="2310" t="s">
        <v>339</v>
      </c>
      <c r="Y421" s="2310">
        <f>VLOOKUP(X421,Data!$D$2:$E$144,2,FALSE)</f>
        <v>18800000</v>
      </c>
    </row>
    <row r="422" spans="1:33" s="2315" customFormat="1" ht="25.5" x14ac:dyDescent="0.2">
      <c r="A422" s="2322"/>
      <c r="B422" s="2322"/>
      <c r="C422" s="2324" t="s">
        <v>1928</v>
      </c>
      <c r="D422" s="14" t="s">
        <v>3056</v>
      </c>
      <c r="E422" s="2322" t="s">
        <v>2854</v>
      </c>
      <c r="F422" s="2322"/>
      <c r="G422" s="2322"/>
      <c r="H422" s="2311" t="s">
        <v>1021</v>
      </c>
      <c r="I422" s="1090">
        <v>2707</v>
      </c>
      <c r="J422" s="1090"/>
      <c r="K422" s="1090"/>
      <c r="L422" s="1090"/>
      <c r="M422" s="2310"/>
      <c r="N422" s="2310"/>
      <c r="O422" s="2310"/>
      <c r="P422" s="1090" t="s">
        <v>2336</v>
      </c>
      <c r="Q422" s="2312" t="s">
        <v>1928</v>
      </c>
      <c r="R422" s="2318">
        <v>-2381</v>
      </c>
      <c r="S422" s="2318">
        <v>-1127.75</v>
      </c>
      <c r="T422" s="2318">
        <v>-2707</v>
      </c>
      <c r="U422" s="2310"/>
      <c r="V422" s="2310"/>
      <c r="W422" s="2310" t="s">
        <v>284</v>
      </c>
      <c r="X422" s="2310" t="s">
        <v>388</v>
      </c>
      <c r="Y422" s="2310">
        <f>VLOOKUP(X422,Data!$D$2:$E$144,2,FALSE)</f>
        <v>22000000</v>
      </c>
      <c r="AG422" s="2317"/>
    </row>
    <row r="423" spans="1:33" x14ac:dyDescent="0.2">
      <c r="A423" s="2315"/>
      <c r="B423" s="2315"/>
      <c r="C423" s="2314"/>
      <c r="D423" s="2315"/>
      <c r="E423" s="2315"/>
      <c r="F423" s="2315"/>
      <c r="G423" s="2315"/>
      <c r="H423" s="2313" t="s">
        <v>35</v>
      </c>
      <c r="I423" s="2319">
        <f>SUM(I424:I425)</f>
        <v>3610</v>
      </c>
      <c r="J423" s="2319"/>
      <c r="K423" s="2319"/>
      <c r="L423" s="2319"/>
      <c r="M423" s="2315"/>
      <c r="N423" s="2315"/>
      <c r="O423" s="2315"/>
      <c r="P423" s="2319"/>
      <c r="Q423" s="2314" t="s">
        <v>46</v>
      </c>
      <c r="R423" s="2319">
        <v>-3783.46</v>
      </c>
      <c r="S423" s="2319">
        <v>-2236.94</v>
      </c>
      <c r="T423" s="2319">
        <v>-2695.58</v>
      </c>
      <c r="U423" s="2315"/>
      <c r="V423" s="2315"/>
      <c r="W423" s="2315"/>
      <c r="X423" s="2315"/>
      <c r="Y423" s="2315" t="e">
        <f>VLOOKUP(X423,Data!$D$2:$E$144,2,FALSE)</f>
        <v>#N/A</v>
      </c>
    </row>
    <row r="424" spans="1:33" x14ac:dyDescent="0.2">
      <c r="A424" s="2322"/>
      <c r="B424" s="2322"/>
      <c r="C424" s="2324" t="s">
        <v>3131</v>
      </c>
      <c r="D424" s="2322" t="s">
        <v>2624</v>
      </c>
      <c r="E424" s="2322" t="s">
        <v>2372</v>
      </c>
      <c r="F424" s="2322"/>
      <c r="G424" s="2322"/>
      <c r="H424" s="2311" t="s">
        <v>35</v>
      </c>
      <c r="I424" s="1090">
        <v>0</v>
      </c>
      <c r="J424" s="1090"/>
      <c r="K424" s="1090"/>
      <c r="L424" s="1090"/>
      <c r="P424" s="1090" t="s">
        <v>2337</v>
      </c>
      <c r="Q424" s="2312" t="s">
        <v>46</v>
      </c>
      <c r="R424" s="2318"/>
      <c r="S424" s="2318"/>
      <c r="T424" s="2318"/>
      <c r="W424" s="2310" t="s">
        <v>2503</v>
      </c>
      <c r="X424" s="2310" t="s">
        <v>395</v>
      </c>
      <c r="Y424" s="2310">
        <f>VLOOKUP(X424,Data!$D$2:$E$144,2,FALSE)</f>
        <v>35110000</v>
      </c>
    </row>
    <row r="425" spans="1:33" x14ac:dyDescent="0.2">
      <c r="A425" s="2322"/>
      <c r="B425" s="2322"/>
      <c r="C425" s="2324" t="s">
        <v>3132</v>
      </c>
      <c r="D425" s="2322" t="s">
        <v>3130</v>
      </c>
      <c r="E425" s="2322" t="s">
        <v>2835</v>
      </c>
      <c r="F425" s="2322"/>
      <c r="G425" s="2322"/>
      <c r="H425" s="2311" t="s">
        <v>35</v>
      </c>
      <c r="I425" s="1090">
        <v>3610</v>
      </c>
      <c r="J425" s="1090"/>
      <c r="K425" s="1090"/>
      <c r="L425" s="1090"/>
      <c r="P425" s="1090" t="s">
        <v>2336</v>
      </c>
      <c r="Q425" s="2312" t="s">
        <v>46</v>
      </c>
      <c r="R425" s="2318"/>
      <c r="S425" s="2318"/>
      <c r="T425" s="2318"/>
      <c r="W425" s="2310" t="s">
        <v>2503</v>
      </c>
      <c r="X425" s="2310" t="s">
        <v>395</v>
      </c>
      <c r="Y425" s="2310">
        <f>VLOOKUP(X425,Data!$D$2:$E$144,2,FALSE)</f>
        <v>35110000</v>
      </c>
    </row>
    <row r="426" spans="1:33" x14ac:dyDescent="0.2">
      <c r="A426" s="2315"/>
      <c r="B426" s="2315"/>
      <c r="C426" s="2314"/>
      <c r="D426" s="68"/>
      <c r="E426" s="2315"/>
      <c r="F426" s="2315"/>
      <c r="G426" s="2315"/>
      <c r="H426" s="2313" t="s">
        <v>514</v>
      </c>
      <c r="I426" s="2319">
        <f>SUM(I427:I428)</f>
        <v>2665.57</v>
      </c>
      <c r="J426" s="2319"/>
      <c r="K426" s="2319"/>
      <c r="L426" s="2319"/>
      <c r="M426" s="2315"/>
      <c r="N426" s="2315"/>
      <c r="O426" s="2315"/>
      <c r="P426" s="2319"/>
      <c r="Q426" s="2314" t="s">
        <v>1421</v>
      </c>
      <c r="R426" s="2319">
        <v>-4466.2299999999996</v>
      </c>
      <c r="S426" s="2319">
        <v>-2960.78</v>
      </c>
      <c r="T426" s="2319">
        <v>-2665.07</v>
      </c>
      <c r="U426" s="2315"/>
      <c r="V426" s="2315"/>
      <c r="W426" s="2315"/>
      <c r="X426" s="2315"/>
      <c r="Y426" s="2315" t="e">
        <f>VLOOKUP(X426,Data!$D$2:$E$144,2,FALSE)</f>
        <v>#N/A</v>
      </c>
    </row>
    <row r="427" spans="1:33" x14ac:dyDescent="0.2">
      <c r="A427" s="2322"/>
      <c r="B427" s="2322"/>
      <c r="C427" s="2324" t="s">
        <v>2944</v>
      </c>
      <c r="D427" s="14" t="s">
        <v>2650</v>
      </c>
      <c r="E427" s="2322" t="s">
        <v>2372</v>
      </c>
      <c r="F427" s="2322"/>
      <c r="G427" s="2322"/>
      <c r="H427" s="2311" t="s">
        <v>514</v>
      </c>
      <c r="I427" s="1090">
        <v>539.57000000000005</v>
      </c>
      <c r="J427" s="1090"/>
      <c r="K427" s="1090"/>
      <c r="L427" s="1090"/>
      <c r="P427" s="1090" t="s">
        <v>2336</v>
      </c>
      <c r="Q427" s="2312" t="s">
        <v>1421</v>
      </c>
      <c r="R427" s="1090"/>
      <c r="S427" s="1090"/>
      <c r="T427" s="1090"/>
      <c r="W427" s="2310" t="s">
        <v>277</v>
      </c>
      <c r="X427" s="2310" t="s">
        <v>324</v>
      </c>
      <c r="Y427" s="2310">
        <f>VLOOKUP(X427,Data!$D$2:$E$144,2,FALSE)</f>
        <v>15000000</v>
      </c>
    </row>
    <row r="428" spans="1:33" s="2315" customFormat="1" x14ac:dyDescent="0.2">
      <c r="A428" s="2322"/>
      <c r="B428" s="2322"/>
      <c r="C428" s="2324" t="s">
        <v>2945</v>
      </c>
      <c r="D428" s="14" t="s">
        <v>2943</v>
      </c>
      <c r="E428" s="2322" t="s">
        <v>2835</v>
      </c>
      <c r="F428" s="2322"/>
      <c r="G428" s="2322"/>
      <c r="H428" s="2311" t="s">
        <v>514</v>
      </c>
      <c r="I428" s="1090">
        <v>2126</v>
      </c>
      <c r="J428" s="1090"/>
      <c r="K428" s="1090"/>
      <c r="L428" s="1090"/>
      <c r="M428" s="2310"/>
      <c r="N428" s="2310"/>
      <c r="O428" s="2310"/>
      <c r="P428" s="1090" t="s">
        <v>2336</v>
      </c>
      <c r="Q428" s="2312" t="s">
        <v>1421</v>
      </c>
      <c r="R428" s="1090"/>
      <c r="S428" s="1090"/>
      <c r="T428" s="1090"/>
      <c r="U428" s="2310"/>
      <c r="V428" s="2310"/>
      <c r="W428" s="2310" t="s">
        <v>277</v>
      </c>
      <c r="X428" s="2310" t="s">
        <v>324</v>
      </c>
      <c r="Y428" s="2310">
        <f>VLOOKUP(X428,Data!$D$2:$E$144,2,FALSE)</f>
        <v>15000000</v>
      </c>
      <c r="AG428" s="2317"/>
    </row>
    <row r="429" spans="1:33" ht="25.5" x14ac:dyDescent="0.2">
      <c r="A429" s="2322"/>
      <c r="B429" s="2322"/>
      <c r="C429" s="2324" t="s">
        <v>2135</v>
      </c>
      <c r="D429" s="2322" t="s">
        <v>3106</v>
      </c>
      <c r="E429" s="2322" t="s">
        <v>2832</v>
      </c>
      <c r="F429" s="2322"/>
      <c r="G429" s="2322"/>
      <c r="H429" s="2311" t="s">
        <v>1227</v>
      </c>
      <c r="I429" s="1090">
        <v>1935</v>
      </c>
      <c r="J429" s="1090"/>
      <c r="K429" s="1090"/>
      <c r="L429" s="1090"/>
      <c r="P429" s="1090" t="s">
        <v>2336</v>
      </c>
      <c r="Q429" s="2312" t="s">
        <v>2135</v>
      </c>
      <c r="R429" s="2318">
        <v>0</v>
      </c>
      <c r="S429" s="2318">
        <v>-6929.05</v>
      </c>
      <c r="T429" s="2318">
        <v>-2585</v>
      </c>
      <c r="W429" s="2310" t="s">
        <v>287</v>
      </c>
      <c r="X429" s="2310" t="s">
        <v>413</v>
      </c>
      <c r="Y429" s="2310">
        <f>VLOOKUP(X429,Data!$D$2:$E$144,2,FALSE)</f>
        <v>50110000</v>
      </c>
    </row>
    <row r="430" spans="1:33" x14ac:dyDescent="0.2">
      <c r="C430" s="2312" t="s">
        <v>1770</v>
      </c>
      <c r="H430" s="2311" t="s">
        <v>863</v>
      </c>
      <c r="I430" s="2318"/>
      <c r="J430" s="2318"/>
      <c r="K430" s="2318"/>
      <c r="L430" s="2318"/>
      <c r="P430" s="2318"/>
      <c r="Q430" s="2312" t="s">
        <v>1770</v>
      </c>
      <c r="R430" s="2318">
        <v>-8595</v>
      </c>
      <c r="S430" s="2318">
        <v>-3550</v>
      </c>
      <c r="T430" s="2318">
        <v>-2574</v>
      </c>
      <c r="Y430" s="2310" t="e">
        <f>VLOOKUP(X430,Data!$D$2:$E$144,2,FALSE)</f>
        <v>#N/A</v>
      </c>
    </row>
    <row r="431" spans="1:33" s="2315" customFormat="1" x14ac:dyDescent="0.2">
      <c r="C431" s="2314"/>
      <c r="H431" s="2313" t="s">
        <v>1338</v>
      </c>
      <c r="I431" s="2319">
        <f>SUM(I432:I434)</f>
        <v>2625</v>
      </c>
      <c r="J431" s="2319"/>
      <c r="K431" s="2319"/>
      <c r="L431" s="2319"/>
      <c r="P431" s="2319"/>
      <c r="Q431" s="2314" t="s">
        <v>2246</v>
      </c>
      <c r="R431" s="2319">
        <v>-2359</v>
      </c>
      <c r="S431" s="2319">
        <v>-2606.6</v>
      </c>
      <c r="T431" s="2319">
        <v>-2562.5</v>
      </c>
      <c r="Y431" s="2315" t="e">
        <f>VLOOKUP(X431,Data!$D$2:$E$144,2,FALSE)</f>
        <v>#N/A</v>
      </c>
      <c r="AG431" s="2317"/>
    </row>
    <row r="432" spans="1:33" x14ac:dyDescent="0.2">
      <c r="C432" s="2312" t="s">
        <v>2596</v>
      </c>
      <c r="D432" s="2310" t="s">
        <v>2348</v>
      </c>
      <c r="E432" s="2310" t="s">
        <v>2346</v>
      </c>
      <c r="H432" s="2311" t="s">
        <v>1338</v>
      </c>
      <c r="I432" s="2318">
        <v>45</v>
      </c>
      <c r="J432" s="2318"/>
      <c r="K432" s="2318"/>
      <c r="L432" s="2318"/>
      <c r="P432" s="2318" t="s">
        <v>2336</v>
      </c>
      <c r="Q432" s="2312" t="s">
        <v>2246</v>
      </c>
      <c r="R432" s="1090"/>
      <c r="S432" s="1090"/>
      <c r="T432" s="1090"/>
      <c r="W432" s="2310" t="s">
        <v>276</v>
      </c>
      <c r="X432" s="2310" t="s">
        <v>304</v>
      </c>
      <c r="Y432" s="2310">
        <f>VLOOKUP(X432,Data!$D$2:$E$144,2,FALSE)</f>
        <v>75100000</v>
      </c>
    </row>
    <row r="433" spans="1:33" ht="25.5" x14ac:dyDescent="0.2">
      <c r="A433" s="2322"/>
      <c r="B433" s="2322"/>
      <c r="C433" s="2324" t="s">
        <v>2597</v>
      </c>
      <c r="D433" s="2322" t="s">
        <v>2595</v>
      </c>
      <c r="E433" s="2322" t="s">
        <v>2564</v>
      </c>
      <c r="F433" s="2322"/>
      <c r="G433" s="2322"/>
      <c r="H433" s="2311" t="s">
        <v>1338</v>
      </c>
      <c r="I433" s="1090">
        <v>80</v>
      </c>
      <c r="J433" s="1090"/>
      <c r="K433" s="1090"/>
      <c r="L433" s="1090"/>
      <c r="P433" s="1090" t="s">
        <v>2337</v>
      </c>
      <c r="Q433" s="2312" t="s">
        <v>2246</v>
      </c>
      <c r="R433" s="1090"/>
      <c r="S433" s="1090"/>
      <c r="T433" s="1090"/>
      <c r="W433" s="2310" t="s">
        <v>276</v>
      </c>
      <c r="X433" s="2310" t="s">
        <v>309</v>
      </c>
      <c r="Y433" s="2310">
        <f>VLOOKUP(X433,Data!$D$2:$E$144,2,FALSE)</f>
        <v>80500000</v>
      </c>
    </row>
    <row r="434" spans="1:33" x14ac:dyDescent="0.2">
      <c r="A434" s="2322"/>
      <c r="B434" s="2322"/>
      <c r="C434" s="2324" t="s">
        <v>2789</v>
      </c>
      <c r="D434" s="2322" t="s">
        <v>2788</v>
      </c>
      <c r="E434" s="2322" t="s">
        <v>2372</v>
      </c>
      <c r="F434" s="2322"/>
      <c r="G434" s="2322"/>
      <c r="H434" s="2311" t="s">
        <v>1338</v>
      </c>
      <c r="I434" s="1090">
        <v>2500</v>
      </c>
      <c r="J434" s="1090"/>
      <c r="K434" s="1090"/>
      <c r="L434" s="1090"/>
      <c r="P434" s="1090" t="s">
        <v>2336</v>
      </c>
      <c r="Q434" s="2312" t="s">
        <v>2246</v>
      </c>
      <c r="R434" s="2318"/>
      <c r="S434" s="2318"/>
      <c r="T434" s="2318"/>
      <c r="W434" s="2310" t="s">
        <v>276</v>
      </c>
      <c r="X434" s="2310" t="s">
        <v>304</v>
      </c>
      <c r="Y434" s="2310">
        <f>VLOOKUP(X434,Data!$D$2:$E$144,2,FALSE)</f>
        <v>75100000</v>
      </c>
    </row>
    <row r="435" spans="1:33" s="2315" customFormat="1" x14ac:dyDescent="0.2">
      <c r="A435" s="2310"/>
      <c r="B435" s="2310"/>
      <c r="C435" s="2312" t="s">
        <v>2055</v>
      </c>
      <c r="D435" s="2310"/>
      <c r="E435" s="2310"/>
      <c r="F435" s="2310"/>
      <c r="G435" s="2310"/>
      <c r="H435" s="2311" t="s">
        <v>1147</v>
      </c>
      <c r="I435" s="2318"/>
      <c r="J435" s="2318"/>
      <c r="K435" s="2318"/>
      <c r="L435" s="2318"/>
      <c r="M435" s="2310"/>
      <c r="N435" s="2310"/>
      <c r="O435" s="2310"/>
      <c r="P435" s="2318"/>
      <c r="Q435" s="2312" t="s">
        <v>2055</v>
      </c>
      <c r="R435" s="2318">
        <v>-3395</v>
      </c>
      <c r="S435" s="2318">
        <v>0</v>
      </c>
      <c r="T435" s="2318">
        <v>-2540</v>
      </c>
      <c r="U435" s="2310"/>
      <c r="V435" s="2310"/>
      <c r="W435" s="2310"/>
      <c r="X435" s="2310"/>
      <c r="Y435" s="2310" t="e">
        <f>VLOOKUP(X435,Data!$D$2:$E$144,2,FALSE)</f>
        <v>#N/A</v>
      </c>
      <c r="AG435" s="2317"/>
    </row>
    <row r="436" spans="1:33" s="2322" customFormat="1" x14ac:dyDescent="0.2">
      <c r="C436" s="2324" t="s">
        <v>1852</v>
      </c>
      <c r="D436" s="2322" t="s">
        <v>2730</v>
      </c>
      <c r="E436" s="2322" t="s">
        <v>2372</v>
      </c>
      <c r="H436" s="2311" t="s">
        <v>945</v>
      </c>
      <c r="I436" s="1090">
        <v>2530</v>
      </c>
      <c r="J436" s="1090"/>
      <c r="K436" s="1090"/>
      <c r="L436" s="1090"/>
      <c r="M436" s="2310"/>
      <c r="N436" s="2310"/>
      <c r="O436" s="2310"/>
      <c r="P436" s="1090" t="s">
        <v>2331</v>
      </c>
      <c r="Q436" s="2312" t="s">
        <v>1852</v>
      </c>
      <c r="R436" s="2318">
        <v>0</v>
      </c>
      <c r="S436" s="2318">
        <v>0</v>
      </c>
      <c r="T436" s="2318">
        <v>-2530</v>
      </c>
      <c r="U436" s="2310"/>
      <c r="V436" s="2310"/>
      <c r="W436" s="2310" t="s">
        <v>427</v>
      </c>
      <c r="X436" s="2310" t="s">
        <v>371</v>
      </c>
      <c r="Y436" s="2310">
        <f>VLOOKUP(X436,Data!$D$2:$E$144,2,FALSE)</f>
        <v>72610000</v>
      </c>
      <c r="AG436" s="2325"/>
    </row>
    <row r="437" spans="1:33" s="2322" customFormat="1" ht="25.5" x14ac:dyDescent="0.2">
      <c r="A437" s="2310"/>
      <c r="B437" s="2310"/>
      <c r="C437" s="2312" t="s">
        <v>1860</v>
      </c>
      <c r="D437" s="2310" t="s">
        <v>2380</v>
      </c>
      <c r="E437" s="2310" t="s">
        <v>2346</v>
      </c>
      <c r="F437" s="2310"/>
      <c r="G437" s="2310"/>
      <c r="H437" s="2311" t="s">
        <v>953</v>
      </c>
      <c r="I437" s="2318">
        <v>2475</v>
      </c>
      <c r="J437" s="2318"/>
      <c r="K437" s="2318"/>
      <c r="L437" s="2318"/>
      <c r="M437" s="2310"/>
      <c r="N437" s="2310"/>
      <c r="O437" s="2310"/>
      <c r="P437" s="2318" t="s">
        <v>2336</v>
      </c>
      <c r="Q437" s="2312" t="s">
        <v>1860</v>
      </c>
      <c r="R437" s="2318">
        <v>-1980</v>
      </c>
      <c r="S437" s="2318">
        <v>-1100</v>
      </c>
      <c r="T437" s="2318">
        <v>-2475</v>
      </c>
      <c r="U437" s="2310"/>
      <c r="V437" s="2310"/>
      <c r="W437" s="2310" t="s">
        <v>2378</v>
      </c>
      <c r="X437" s="2310" t="s">
        <v>363</v>
      </c>
      <c r="Y437" s="2310">
        <f>VLOOKUP(X437,Data!$D$2:$E$144,2,FALSE)</f>
        <v>85312320</v>
      </c>
      <c r="AG437" s="2325"/>
    </row>
    <row r="438" spans="1:33" s="2322" customFormat="1" x14ac:dyDescent="0.2">
      <c r="C438" s="2324" t="s">
        <v>1587</v>
      </c>
      <c r="D438" s="2322" t="s">
        <v>3203</v>
      </c>
      <c r="E438" s="2322" t="s">
        <v>2835</v>
      </c>
      <c r="H438" s="2311" t="s">
        <v>680</v>
      </c>
      <c r="I438" s="1090">
        <v>1500</v>
      </c>
      <c r="J438" s="1090"/>
      <c r="K438" s="1090"/>
      <c r="L438" s="1090"/>
      <c r="M438" s="2310"/>
      <c r="N438" s="2310"/>
      <c r="O438" s="2310"/>
      <c r="P438" s="1090" t="s">
        <v>2336</v>
      </c>
      <c r="Q438" s="2312" t="s">
        <v>1587</v>
      </c>
      <c r="R438" s="2318">
        <v>-2046.26</v>
      </c>
      <c r="S438" s="2318">
        <v>-2179.3000000000002</v>
      </c>
      <c r="T438" s="2318">
        <v>-2436.64</v>
      </c>
      <c r="U438" s="2310"/>
      <c r="V438" s="2310"/>
      <c r="W438" s="2310" t="s">
        <v>276</v>
      </c>
      <c r="X438" s="2310" t="s">
        <v>316</v>
      </c>
      <c r="Y438" s="2310">
        <f>VLOOKUP(X438,Data!$D$2:$E$144,2,FALSE)</f>
        <v>64100000</v>
      </c>
      <c r="AG438" s="2325"/>
    </row>
    <row r="439" spans="1:33" x14ac:dyDescent="0.2">
      <c r="A439" s="2315"/>
      <c r="B439" s="2315"/>
      <c r="C439" s="2314"/>
      <c r="D439" s="2315"/>
      <c r="E439" s="2315"/>
      <c r="F439" s="2315"/>
      <c r="G439" s="2315"/>
      <c r="H439" s="2313" t="s">
        <v>740</v>
      </c>
      <c r="I439" s="2319">
        <f>SUM(I440:I441)</f>
        <v>2432.48</v>
      </c>
      <c r="J439" s="2319"/>
      <c r="K439" s="2319"/>
      <c r="L439" s="2319"/>
      <c r="M439" s="2315"/>
      <c r="N439" s="2315"/>
      <c r="O439" s="2315"/>
      <c r="P439" s="2319"/>
      <c r="Q439" s="2314" t="s">
        <v>1647</v>
      </c>
      <c r="R439" s="2319">
        <v>-4016.72</v>
      </c>
      <c r="S439" s="2319">
        <v>-1730.39</v>
      </c>
      <c r="T439" s="2319">
        <v>-2432.48</v>
      </c>
      <c r="U439" s="2315"/>
      <c r="V439" s="2315"/>
      <c r="W439" s="2315"/>
      <c r="X439" s="2315"/>
      <c r="Y439" s="2315" t="e">
        <f>VLOOKUP(X439,Data!$D$2:$E$144,2,FALSE)</f>
        <v>#N/A</v>
      </c>
    </row>
    <row r="440" spans="1:33" ht="25.5" x14ac:dyDescent="0.2">
      <c r="A440" s="2322"/>
      <c r="B440" s="2322"/>
      <c r="C440" s="2324" t="s">
        <v>2809</v>
      </c>
      <c r="D440" s="2322" t="s">
        <v>2705</v>
      </c>
      <c r="E440" s="2322" t="s">
        <v>2372</v>
      </c>
      <c r="F440" s="2322"/>
      <c r="G440" s="2322"/>
      <c r="H440" s="2311" t="s">
        <v>740</v>
      </c>
      <c r="I440" s="1090">
        <v>2120.48</v>
      </c>
      <c r="J440" s="1090"/>
      <c r="K440" s="1090"/>
      <c r="L440" s="1090"/>
      <c r="P440" s="1090" t="s">
        <v>2336</v>
      </c>
      <c r="Q440" s="2312" t="s">
        <v>1647</v>
      </c>
      <c r="R440" s="1090"/>
      <c r="S440" s="1090"/>
      <c r="T440" s="1090"/>
      <c r="W440" s="2310" t="s">
        <v>287</v>
      </c>
      <c r="X440" s="2310" t="s">
        <v>417</v>
      </c>
      <c r="Y440" s="2310">
        <f>VLOOKUP(X440,Data!$D$2:$E$144,2,FALSE)</f>
        <v>43800000</v>
      </c>
    </row>
    <row r="441" spans="1:33" ht="25.5" x14ac:dyDescent="0.2">
      <c r="A441" s="2322"/>
      <c r="B441" s="2322"/>
      <c r="C441" s="2324" t="s">
        <v>2810</v>
      </c>
      <c r="D441" s="2322" t="s">
        <v>2808</v>
      </c>
      <c r="E441" s="2322" t="s">
        <v>2372</v>
      </c>
      <c r="F441" s="2322"/>
      <c r="G441" s="2322"/>
      <c r="H441" s="2311" t="s">
        <v>740</v>
      </c>
      <c r="I441" s="890">
        <v>312</v>
      </c>
      <c r="J441" s="890"/>
      <c r="K441" s="890"/>
      <c r="L441" s="890"/>
      <c r="P441" s="598" t="s">
        <v>2336</v>
      </c>
      <c r="Q441" s="2312" t="s">
        <v>1647</v>
      </c>
      <c r="R441" s="1090"/>
      <c r="S441" s="1090"/>
      <c r="T441" s="1090"/>
      <c r="W441" s="2310" t="s">
        <v>287</v>
      </c>
      <c r="X441" s="2310" t="s">
        <v>417</v>
      </c>
      <c r="Y441" s="2310">
        <f>VLOOKUP(X441,Data!$D$2:$E$144,2,FALSE)</f>
        <v>43800000</v>
      </c>
    </row>
    <row r="442" spans="1:33" x14ac:dyDescent="0.2">
      <c r="C442" s="2312" t="s">
        <v>2107</v>
      </c>
      <c r="D442" s="282"/>
      <c r="H442" s="2311" t="s">
        <v>1199</v>
      </c>
      <c r="I442" s="2318"/>
      <c r="J442" s="2318"/>
      <c r="K442" s="2318"/>
      <c r="L442" s="2318"/>
      <c r="P442" s="2318"/>
      <c r="Q442" s="2312" t="s">
        <v>2107</v>
      </c>
      <c r="R442" s="2318">
        <v>0</v>
      </c>
      <c r="S442" s="2318">
        <v>-1800</v>
      </c>
      <c r="T442" s="2318">
        <v>-2361.44</v>
      </c>
      <c r="Y442" s="2310" t="e">
        <f>VLOOKUP(X442,Data!$D$2:$E$144,2,FALSE)</f>
        <v>#N/A</v>
      </c>
    </row>
    <row r="443" spans="1:33" x14ac:dyDescent="0.2">
      <c r="A443" s="2315"/>
      <c r="B443" s="2315"/>
      <c r="C443" s="2314"/>
      <c r="D443" s="2315"/>
      <c r="E443" s="2315"/>
      <c r="F443" s="2315"/>
      <c r="G443" s="2315"/>
      <c r="H443" s="2313" t="s">
        <v>1288</v>
      </c>
      <c r="I443" s="2319">
        <f>SUM(I444:I445)</f>
        <v>3328</v>
      </c>
      <c r="J443" s="2319"/>
      <c r="K443" s="2319"/>
      <c r="L443" s="2319"/>
      <c r="M443" s="2315"/>
      <c r="N443" s="2315"/>
      <c r="O443" s="2315"/>
      <c r="P443" s="2319"/>
      <c r="Q443" s="2314" t="s">
        <v>2196</v>
      </c>
      <c r="R443" s="2319">
        <v>0</v>
      </c>
      <c r="S443" s="2319">
        <v>0</v>
      </c>
      <c r="T443" s="2319">
        <v>-2342</v>
      </c>
      <c r="U443" s="2315"/>
      <c r="V443" s="2315"/>
      <c r="W443" s="2315"/>
      <c r="X443" s="2315"/>
      <c r="Y443" s="2315" t="e">
        <f>VLOOKUP(X443,Data!$D$2:$E$144,2,FALSE)</f>
        <v>#N/A</v>
      </c>
    </row>
    <row r="444" spans="1:33" ht="25.5" x14ac:dyDescent="0.2">
      <c r="A444" s="2322"/>
      <c r="B444" s="2322"/>
      <c r="C444" s="2324" t="s">
        <v>2592</v>
      </c>
      <c r="D444" s="2322" t="s">
        <v>2545</v>
      </c>
      <c r="E444" s="2322" t="s">
        <v>2524</v>
      </c>
      <c r="F444" s="2322"/>
      <c r="G444" s="2322"/>
      <c r="H444" s="2311" t="s">
        <v>1288</v>
      </c>
      <c r="I444" s="1090">
        <v>986</v>
      </c>
      <c r="J444" s="1090"/>
      <c r="K444" s="1090"/>
      <c r="L444" s="1090"/>
      <c r="P444" s="1090" t="s">
        <v>2337</v>
      </c>
      <c r="Q444" s="2312" t="s">
        <v>2196</v>
      </c>
      <c r="R444" s="1090"/>
      <c r="S444" s="1090"/>
      <c r="T444" s="1090"/>
      <c r="W444" s="2310" t="s">
        <v>284</v>
      </c>
      <c r="X444" s="2310" t="s">
        <v>388</v>
      </c>
      <c r="Y444" s="2310">
        <f>VLOOKUP(X444,Data!$D$2:$E$144,2,FALSE)</f>
        <v>22000000</v>
      </c>
    </row>
    <row r="445" spans="1:33" ht="25.5" x14ac:dyDescent="0.2">
      <c r="A445" s="2322"/>
      <c r="B445" s="2322"/>
      <c r="C445" s="2324" t="s">
        <v>2593</v>
      </c>
      <c r="D445" s="2322" t="s">
        <v>2576</v>
      </c>
      <c r="E445" s="2322" t="s">
        <v>2564</v>
      </c>
      <c r="F445" s="2322"/>
      <c r="G445" s="2322"/>
      <c r="H445" s="2311" t="s">
        <v>1288</v>
      </c>
      <c r="I445" s="1090">
        <v>2342</v>
      </c>
      <c r="J445" s="1090"/>
      <c r="K445" s="1090"/>
      <c r="L445" s="1090"/>
      <c r="P445" s="1090" t="s">
        <v>2337</v>
      </c>
      <c r="Q445" s="2312" t="s">
        <v>2196</v>
      </c>
      <c r="R445" s="1090"/>
      <c r="S445" s="1090"/>
      <c r="T445" s="1090"/>
      <c r="W445" s="2310" t="s">
        <v>284</v>
      </c>
      <c r="X445" s="2310" t="s">
        <v>388</v>
      </c>
      <c r="Y445" s="2310">
        <f>VLOOKUP(X445,Data!$D$2:$E$144,2,FALSE)</f>
        <v>22000000</v>
      </c>
    </row>
    <row r="446" spans="1:33" s="2315" customFormat="1" x14ac:dyDescent="0.2">
      <c r="A446" s="2310"/>
      <c r="B446" s="2310"/>
      <c r="C446" s="2312" t="s">
        <v>2108</v>
      </c>
      <c r="D446" s="2310"/>
      <c r="E446" s="2310"/>
      <c r="F446" s="2310"/>
      <c r="G446" s="2310"/>
      <c r="H446" s="2311" t="s">
        <v>1200</v>
      </c>
      <c r="I446" s="2318"/>
      <c r="J446" s="2318"/>
      <c r="K446" s="2318"/>
      <c r="L446" s="2318"/>
      <c r="M446" s="2310"/>
      <c r="N446" s="2310"/>
      <c r="O446" s="2310"/>
      <c r="P446" s="2318"/>
      <c r="Q446" s="2312" t="s">
        <v>2108</v>
      </c>
      <c r="R446" s="2318">
        <v>0</v>
      </c>
      <c r="S446" s="2318">
        <v>-6922.03</v>
      </c>
      <c r="T446" s="2318">
        <v>-2267.8200000000002</v>
      </c>
      <c r="U446" s="2310"/>
      <c r="V446" s="2310"/>
      <c r="W446" s="2310"/>
      <c r="X446" s="2310"/>
      <c r="Y446" s="2310" t="e">
        <f>VLOOKUP(X446,Data!$D$2:$E$144,2,FALSE)</f>
        <v>#N/A</v>
      </c>
      <c r="AG446" s="2317"/>
    </row>
    <row r="447" spans="1:33" ht="15" x14ac:dyDescent="0.25">
      <c r="A447" s="2322"/>
      <c r="B447" s="2322"/>
      <c r="C447" s="2324" t="s">
        <v>1737</v>
      </c>
      <c r="D447" s="281"/>
      <c r="E447" s="2322" t="s">
        <v>2832</v>
      </c>
      <c r="F447" s="2322"/>
      <c r="G447" s="2322"/>
      <c r="H447" s="2311" t="s">
        <v>830</v>
      </c>
      <c r="I447" s="1090">
        <v>0</v>
      </c>
      <c r="J447" s="1090"/>
      <c r="K447" s="1090"/>
      <c r="L447" s="1090"/>
      <c r="P447" s="1090" t="s">
        <v>2331</v>
      </c>
      <c r="Q447" s="2312" t="s">
        <v>1737</v>
      </c>
      <c r="R447" s="2318">
        <v>-45269.7</v>
      </c>
      <c r="S447" s="2318">
        <v>-8341.5</v>
      </c>
      <c r="T447" s="2318">
        <v>-2261.5</v>
      </c>
      <c r="Y447" s="2310" t="e">
        <f>VLOOKUP(X447,Data!$D$2:$E$144,2,FALSE)</f>
        <v>#N/A</v>
      </c>
    </row>
    <row r="448" spans="1:33" x14ac:dyDescent="0.2">
      <c r="C448" s="2312" t="s">
        <v>2098</v>
      </c>
      <c r="H448" s="2311" t="s">
        <v>1190</v>
      </c>
      <c r="I448" s="2318"/>
      <c r="J448" s="2318"/>
      <c r="K448" s="2318"/>
      <c r="L448" s="2318"/>
      <c r="P448" s="2318"/>
      <c r="Q448" s="2312" t="s">
        <v>2098</v>
      </c>
      <c r="R448" s="2318">
        <v>0</v>
      </c>
      <c r="S448" s="2318">
        <v>-1280.69</v>
      </c>
      <c r="T448" s="2318">
        <v>-2259.85</v>
      </c>
      <c r="Y448" s="2310" t="e">
        <f>VLOOKUP(X448,Data!$D$2:$E$144,2,FALSE)</f>
        <v>#N/A</v>
      </c>
    </row>
    <row r="449" spans="1:33" x14ac:dyDescent="0.2">
      <c r="C449" s="2312" t="s">
        <v>1731</v>
      </c>
      <c r="D449" s="2310" t="s">
        <v>2348</v>
      </c>
      <c r="E449" s="2310" t="s">
        <v>2346</v>
      </c>
      <c r="H449" s="2311" t="s">
        <v>824</v>
      </c>
      <c r="I449" s="2318">
        <v>2050</v>
      </c>
      <c r="J449" s="2318"/>
      <c r="K449" s="2318"/>
      <c r="L449" s="2318"/>
      <c r="P449" s="2318" t="s">
        <v>2336</v>
      </c>
      <c r="Q449" s="2312" t="s">
        <v>1731</v>
      </c>
      <c r="R449" s="2318">
        <v>-825</v>
      </c>
      <c r="S449" s="2318">
        <v>-80</v>
      </c>
      <c r="T449" s="2318">
        <v>-2255</v>
      </c>
      <c r="W449" s="2310" t="s">
        <v>276</v>
      </c>
      <c r="X449" s="2310" t="s">
        <v>304</v>
      </c>
      <c r="Y449" s="2310">
        <f>VLOOKUP(X449,Data!$D$2:$E$144,2,FALSE)</f>
        <v>75100000</v>
      </c>
    </row>
    <row r="450" spans="1:33" x14ac:dyDescent="0.2">
      <c r="C450" s="2312" t="s">
        <v>2280</v>
      </c>
      <c r="H450" s="2311" t="s">
        <v>1368</v>
      </c>
      <c r="I450" s="2318"/>
      <c r="J450" s="2318"/>
      <c r="K450" s="2318"/>
      <c r="L450" s="2318"/>
      <c r="P450" s="2318"/>
      <c r="Q450" s="2312" t="s">
        <v>2280</v>
      </c>
      <c r="R450" s="2318">
        <v>0</v>
      </c>
      <c r="S450" s="2318">
        <v>-6241.51</v>
      </c>
      <c r="T450" s="2318">
        <v>-2229.0500000000002</v>
      </c>
      <c r="Y450" s="2310" t="e">
        <f>VLOOKUP(X450,Data!$D$2:$E$144,2,FALSE)</f>
        <v>#N/A</v>
      </c>
    </row>
    <row r="451" spans="1:33" x14ac:dyDescent="0.2">
      <c r="C451" s="2312" t="s">
        <v>2157</v>
      </c>
      <c r="H451" s="2311" t="s">
        <v>1249</v>
      </c>
      <c r="I451" s="2318"/>
      <c r="J451" s="2318"/>
      <c r="K451" s="2318"/>
      <c r="L451" s="2318"/>
      <c r="P451" s="2318"/>
      <c r="Q451" s="2312" t="s">
        <v>2157</v>
      </c>
      <c r="R451" s="2318">
        <v>0</v>
      </c>
      <c r="S451" s="2318">
        <v>-3019.92</v>
      </c>
      <c r="T451" s="2318">
        <v>-2222.67</v>
      </c>
      <c r="Y451" s="2310" t="e">
        <f>VLOOKUP(X451,Data!$D$2:$E$144,2,FALSE)</f>
        <v>#N/A</v>
      </c>
    </row>
    <row r="452" spans="1:33" ht="25.5" x14ac:dyDescent="0.2">
      <c r="A452" s="2322"/>
      <c r="B452" s="2322"/>
      <c r="C452" s="2324" t="s">
        <v>1382</v>
      </c>
      <c r="D452" s="2322" t="s">
        <v>2881</v>
      </c>
      <c r="E452" s="2322" t="s">
        <v>2832</v>
      </c>
      <c r="F452" s="2322"/>
      <c r="G452" s="2322"/>
      <c r="H452" s="2311" t="s">
        <v>475</v>
      </c>
      <c r="I452" s="1090">
        <v>2431</v>
      </c>
      <c r="J452" s="1090"/>
      <c r="K452" s="1090"/>
      <c r="L452" s="1090"/>
      <c r="P452" s="1090" t="s">
        <v>2336</v>
      </c>
      <c r="Q452" s="2312" t="s">
        <v>1382</v>
      </c>
      <c r="R452" s="2318">
        <v>-639.03</v>
      </c>
      <c r="S452" s="2318">
        <v>-367.5</v>
      </c>
      <c r="T452" s="2318">
        <v>-2198.02</v>
      </c>
      <c r="W452" s="2310" t="s">
        <v>287</v>
      </c>
      <c r="X452" s="2310" t="s">
        <v>412</v>
      </c>
      <c r="Y452" s="2310">
        <f>VLOOKUP(X452,Data!$D$2:$E$144,2,FALSE)</f>
        <v>34300000</v>
      </c>
    </row>
    <row r="453" spans="1:33" ht="25.5" x14ac:dyDescent="0.2">
      <c r="A453" s="2322"/>
      <c r="B453" s="2322"/>
      <c r="C453" s="2324" t="s">
        <v>1548</v>
      </c>
      <c r="D453" s="2322" t="s">
        <v>2684</v>
      </c>
      <c r="E453" s="2322" t="s">
        <v>2372</v>
      </c>
      <c r="F453" s="2322"/>
      <c r="G453" s="2322"/>
      <c r="H453" s="2311" t="s">
        <v>641</v>
      </c>
      <c r="I453" s="1090">
        <v>496.8</v>
      </c>
      <c r="J453" s="1090"/>
      <c r="K453" s="1090"/>
      <c r="L453" s="1090"/>
      <c r="P453" s="1090" t="s">
        <v>2336</v>
      </c>
      <c r="Q453" s="2312" t="s">
        <v>1548</v>
      </c>
      <c r="R453" s="2318">
        <v>-2148.5</v>
      </c>
      <c r="S453" s="2318">
        <v>-3187.58</v>
      </c>
      <c r="T453" s="2318">
        <v>-2135.5</v>
      </c>
      <c r="W453" s="2310" t="s">
        <v>287</v>
      </c>
      <c r="X453" s="2310" t="s">
        <v>417</v>
      </c>
      <c r="Y453" s="2310">
        <f>VLOOKUP(X453,Data!$D$2:$E$144,2,FALSE)</f>
        <v>43800000</v>
      </c>
    </row>
    <row r="454" spans="1:33" x14ac:dyDescent="0.2">
      <c r="A454" s="2315"/>
      <c r="B454" s="2315"/>
      <c r="C454" s="2314"/>
      <c r="D454" s="2315"/>
      <c r="E454" s="2315"/>
      <c r="F454" s="2315"/>
      <c r="G454" s="2315"/>
      <c r="H454" s="2313" t="s">
        <v>815</v>
      </c>
      <c r="I454" s="2319">
        <f>SUM(I455:I457)</f>
        <v>210</v>
      </c>
      <c r="J454" s="2319"/>
      <c r="K454" s="2319"/>
      <c r="L454" s="2319"/>
      <c r="M454" s="2315"/>
      <c r="N454" s="2315"/>
      <c r="O454" s="2315"/>
      <c r="P454" s="2319"/>
      <c r="Q454" s="2314" t="s">
        <v>1722</v>
      </c>
      <c r="R454" s="2319">
        <v>-1289.6400000000001</v>
      </c>
      <c r="S454" s="2319">
        <v>-1973.92</v>
      </c>
      <c r="T454" s="2319">
        <v>-2106.06</v>
      </c>
      <c r="U454" s="2315"/>
      <c r="V454" s="2315"/>
      <c r="W454" s="2315"/>
      <c r="X454" s="2315"/>
      <c r="Y454" s="2315" t="e">
        <f>VLOOKUP(X454,Data!$D$2:$E$144,2,FALSE)</f>
        <v>#N/A</v>
      </c>
    </row>
    <row r="455" spans="1:33" x14ac:dyDescent="0.2">
      <c r="C455" s="2312" t="s">
        <v>2538</v>
      </c>
      <c r="D455" s="2310" t="s">
        <v>2488</v>
      </c>
      <c r="E455" s="2310" t="s">
        <v>2485</v>
      </c>
      <c r="H455" s="2311" t="s">
        <v>815</v>
      </c>
      <c r="I455" s="2318"/>
      <c r="J455" s="2318"/>
      <c r="K455" s="2318"/>
      <c r="L455" s="2318"/>
      <c r="P455" s="2318" t="s">
        <v>2336</v>
      </c>
      <c r="Q455" s="2312" t="s">
        <v>1722</v>
      </c>
      <c r="R455" s="1090"/>
      <c r="S455" s="1090"/>
      <c r="T455" s="1090"/>
      <c r="W455" s="2310" t="s">
        <v>427</v>
      </c>
      <c r="X455" s="2310" t="s">
        <v>370</v>
      </c>
      <c r="Y455" s="2310">
        <f>VLOOKUP(X455,Data!$D$2:$E$144,2,FALSE)</f>
        <v>30200000</v>
      </c>
    </row>
    <row r="456" spans="1:33" ht="25.5" x14ac:dyDescent="0.25">
      <c r="A456" s="2322"/>
      <c r="B456" s="2322"/>
      <c r="C456" s="2324" t="s">
        <v>2539</v>
      </c>
      <c r="D456" s="281"/>
      <c r="E456" s="2322" t="s">
        <v>2524</v>
      </c>
      <c r="F456" s="2322"/>
      <c r="G456" s="2322"/>
      <c r="H456" s="2311" t="s">
        <v>815</v>
      </c>
      <c r="I456" s="1090">
        <v>0</v>
      </c>
      <c r="J456" s="1090"/>
      <c r="K456" s="1090"/>
      <c r="L456" s="1090"/>
      <c r="P456" s="1090" t="s">
        <v>2331</v>
      </c>
      <c r="Q456" s="2312" t="s">
        <v>1722</v>
      </c>
      <c r="R456" s="1090"/>
      <c r="S456" s="1090"/>
      <c r="T456" s="1090"/>
      <c r="W456" s="2310" t="s">
        <v>427</v>
      </c>
      <c r="X456" s="2310" t="s">
        <v>370</v>
      </c>
      <c r="Y456" s="2310">
        <f>VLOOKUP(X456,Data!$D$2:$E$144,2,FALSE)</f>
        <v>30200000</v>
      </c>
    </row>
    <row r="457" spans="1:33" ht="25.5" x14ac:dyDescent="0.2">
      <c r="A457" s="2322"/>
      <c r="B457" s="2322"/>
      <c r="C457" s="2324" t="s">
        <v>3243</v>
      </c>
      <c r="D457" s="2322" t="s">
        <v>2925</v>
      </c>
      <c r="E457" s="2322" t="s">
        <v>2835</v>
      </c>
      <c r="F457" s="2322"/>
      <c r="G457" s="2322"/>
      <c r="H457" s="2311" t="s">
        <v>815</v>
      </c>
      <c r="I457" s="1090">
        <v>210</v>
      </c>
      <c r="J457" s="1090"/>
      <c r="K457" s="1090"/>
      <c r="L457" s="1090"/>
      <c r="P457" s="1090" t="s">
        <v>2336</v>
      </c>
      <c r="Q457" s="2312" t="s">
        <v>1722</v>
      </c>
      <c r="R457" s="1090"/>
      <c r="S457" s="1090"/>
      <c r="T457" s="1090"/>
      <c r="W457" s="2310" t="s">
        <v>2757</v>
      </c>
      <c r="X457" s="2310" t="s">
        <v>328</v>
      </c>
      <c r="Y457" s="2310">
        <f>VLOOKUP(X457,Data!$D$2:$E$144,2,FALSE)</f>
        <v>39830000</v>
      </c>
    </row>
    <row r="458" spans="1:33" x14ac:dyDescent="0.2">
      <c r="C458" s="2312" t="s">
        <v>1485</v>
      </c>
      <c r="H458" s="2311" t="s">
        <v>578</v>
      </c>
      <c r="I458" s="2318"/>
      <c r="J458" s="2318"/>
      <c r="K458" s="2318"/>
      <c r="L458" s="2318"/>
      <c r="P458" s="2318"/>
      <c r="Q458" s="2312" t="s">
        <v>1485</v>
      </c>
      <c r="R458" s="2318">
        <v>-4638.75</v>
      </c>
      <c r="S458" s="2318">
        <v>-5231.25</v>
      </c>
      <c r="T458" s="2318">
        <v>-2092.5</v>
      </c>
      <c r="Y458" s="2310" t="e">
        <f>VLOOKUP(X458,Data!$D$2:$E$144,2,FALSE)</f>
        <v>#N/A</v>
      </c>
    </row>
    <row r="459" spans="1:33" ht="25.5" x14ac:dyDescent="0.2">
      <c r="A459" s="2322"/>
      <c r="B459" s="2322"/>
      <c r="C459" s="2324" t="s">
        <v>1501</v>
      </c>
      <c r="D459" s="2322" t="s">
        <v>3080</v>
      </c>
      <c r="E459" s="2322" t="s">
        <v>2835</v>
      </c>
      <c r="F459" s="2322"/>
      <c r="G459" s="2322"/>
      <c r="H459" s="2311" t="s">
        <v>594</v>
      </c>
      <c r="I459" s="1090">
        <v>799</v>
      </c>
      <c r="J459" s="1090"/>
      <c r="K459" s="1090"/>
      <c r="L459" s="1090"/>
      <c r="P459" s="1090" t="s">
        <v>2336</v>
      </c>
      <c r="Q459" s="2312" t="s">
        <v>1501</v>
      </c>
      <c r="R459" s="2318">
        <v>-1410.17</v>
      </c>
      <c r="S459" s="2318">
        <v>-1775.96</v>
      </c>
      <c r="T459" s="2318">
        <v>-2088.15</v>
      </c>
      <c r="W459" s="2310" t="s">
        <v>2378</v>
      </c>
      <c r="X459" s="2310" t="s">
        <v>365</v>
      </c>
      <c r="Y459" s="2310">
        <f>VLOOKUP(X459,Data!$D$2:$E$144,2,FALSE)</f>
        <v>33140000</v>
      </c>
    </row>
    <row r="460" spans="1:33" x14ac:dyDescent="0.2">
      <c r="A460" s="2322"/>
      <c r="B460" s="2322"/>
      <c r="C460" s="2324" t="s">
        <v>1721</v>
      </c>
      <c r="D460" s="2322" t="s">
        <v>2718</v>
      </c>
      <c r="E460" s="2322" t="s">
        <v>2372</v>
      </c>
      <c r="F460" s="2322"/>
      <c r="G460" s="2322"/>
      <c r="H460" s="2311" t="s">
        <v>814</v>
      </c>
      <c r="I460" s="1090">
        <v>2048</v>
      </c>
      <c r="J460" s="1090"/>
      <c r="K460" s="1090"/>
      <c r="L460" s="1090"/>
      <c r="P460" s="1090" t="s">
        <v>2337</v>
      </c>
      <c r="Q460" s="2312" t="s">
        <v>1721</v>
      </c>
      <c r="R460" s="2318">
        <v>0</v>
      </c>
      <c r="S460" s="2318">
        <v>-1158</v>
      </c>
      <c r="T460" s="2318">
        <v>-2048</v>
      </c>
      <c r="W460" s="2310" t="s">
        <v>276</v>
      </c>
      <c r="X460" s="2310" t="s">
        <v>309</v>
      </c>
      <c r="Y460" s="2310">
        <f>VLOOKUP(X460,Data!$D$2:$E$144,2,FALSE)</f>
        <v>80500000</v>
      </c>
    </row>
    <row r="461" spans="1:33" x14ac:dyDescent="0.2">
      <c r="A461" s="2322"/>
      <c r="B461" s="2322"/>
      <c r="C461" s="2324" t="s">
        <v>1552</v>
      </c>
      <c r="D461" s="14" t="s">
        <v>3134</v>
      </c>
      <c r="E461" s="2322" t="s">
        <v>2835</v>
      </c>
      <c r="F461" s="2322"/>
      <c r="G461" s="2322"/>
      <c r="H461" s="2311" t="s">
        <v>645</v>
      </c>
      <c r="I461" s="1090">
        <v>9546</v>
      </c>
      <c r="J461" s="1090"/>
      <c r="K461" s="1090"/>
      <c r="L461" s="1090"/>
      <c r="P461" s="1090" t="s">
        <v>2336</v>
      </c>
      <c r="Q461" s="2312" t="s">
        <v>1552</v>
      </c>
      <c r="R461" s="2318">
        <v>-8680</v>
      </c>
      <c r="S461" s="2318">
        <v>-52947.8</v>
      </c>
      <c r="T461" s="2318">
        <v>-2045.5</v>
      </c>
      <c r="W461" s="2310" t="s">
        <v>2379</v>
      </c>
      <c r="X461" s="2310" t="s">
        <v>344</v>
      </c>
      <c r="Y461" s="2310">
        <f>VLOOKUP(X461,Data!$D$2:$E$144,2,FALSE)</f>
        <v>35113400</v>
      </c>
    </row>
    <row r="462" spans="1:33" s="2315" customFormat="1" ht="25.5" x14ac:dyDescent="0.2">
      <c r="A462" s="2322"/>
      <c r="B462" s="2322"/>
      <c r="C462" s="2324" t="s">
        <v>1903</v>
      </c>
      <c r="D462" s="2322" t="s">
        <v>3075</v>
      </c>
      <c r="E462" s="2322" t="s">
        <v>2832</v>
      </c>
      <c r="F462" s="2322"/>
      <c r="G462" s="2322"/>
      <c r="H462" s="2311" t="s">
        <v>996</v>
      </c>
      <c r="I462" s="1090">
        <v>2022</v>
      </c>
      <c r="J462" s="1090"/>
      <c r="K462" s="1090"/>
      <c r="L462" s="1090"/>
      <c r="M462" s="2310"/>
      <c r="N462" s="2310"/>
      <c r="O462" s="2310"/>
      <c r="P462" s="1090" t="s">
        <v>2336</v>
      </c>
      <c r="Q462" s="2312" t="s">
        <v>1903</v>
      </c>
      <c r="R462" s="2318">
        <v>-2665.09</v>
      </c>
      <c r="S462" s="2318">
        <v>-1990.57</v>
      </c>
      <c r="T462" s="2318">
        <v>-2022.4</v>
      </c>
      <c r="U462" s="2310"/>
      <c r="V462" s="2310"/>
      <c r="W462" s="2310" t="s">
        <v>287</v>
      </c>
      <c r="X462" s="2310" t="s">
        <v>417</v>
      </c>
      <c r="Y462" s="2310">
        <f>VLOOKUP(X462,Data!$D$2:$E$144,2,FALSE)</f>
        <v>43800000</v>
      </c>
      <c r="AG462" s="2317"/>
    </row>
    <row r="463" spans="1:33" x14ac:dyDescent="0.2">
      <c r="C463" s="2312" t="s">
        <v>1617</v>
      </c>
      <c r="H463" s="2311" t="s">
        <v>710</v>
      </c>
      <c r="I463" s="2318"/>
      <c r="J463" s="2318"/>
      <c r="K463" s="2318"/>
      <c r="L463" s="2318"/>
      <c r="P463" s="2318"/>
      <c r="Q463" s="2312" t="s">
        <v>1617</v>
      </c>
      <c r="R463" s="2318">
        <v>0</v>
      </c>
      <c r="S463" s="2318">
        <v>0</v>
      </c>
      <c r="T463" s="2318">
        <v>-2021.81</v>
      </c>
      <c r="Y463" s="2310" t="e">
        <f>VLOOKUP(X463,Data!$D$2:$E$144,2,FALSE)</f>
        <v>#N/A</v>
      </c>
    </row>
    <row r="464" spans="1:33" x14ac:dyDescent="0.2">
      <c r="C464" s="2312" t="s">
        <v>1710</v>
      </c>
      <c r="H464" s="2311" t="s">
        <v>803</v>
      </c>
      <c r="I464" s="2318"/>
      <c r="J464" s="2318"/>
      <c r="K464" s="2318"/>
      <c r="L464" s="2318"/>
      <c r="P464" s="2318"/>
      <c r="Q464" s="2312" t="s">
        <v>1710</v>
      </c>
      <c r="R464" s="2318">
        <v>-1765.35</v>
      </c>
      <c r="S464" s="2318">
        <v>-1838.65</v>
      </c>
      <c r="T464" s="2318">
        <v>-1993</v>
      </c>
      <c r="Y464" s="2310" t="e">
        <f>VLOOKUP(X464,Data!$D$2:$E$144,2,FALSE)</f>
        <v>#N/A</v>
      </c>
    </row>
    <row r="465" spans="1:33" x14ac:dyDescent="0.2">
      <c r="A465" s="2322"/>
      <c r="B465" s="2322"/>
      <c r="C465" s="2324" t="s">
        <v>1605</v>
      </c>
      <c r="D465" s="2322" t="s">
        <v>3230</v>
      </c>
      <c r="E465" s="2322" t="s">
        <v>2835</v>
      </c>
      <c r="F465" s="2322"/>
      <c r="G465" s="2322"/>
      <c r="H465" s="2311" t="s">
        <v>698</v>
      </c>
      <c r="I465" s="1090">
        <v>2003</v>
      </c>
      <c r="J465" s="1090"/>
      <c r="K465" s="1090"/>
      <c r="L465" s="1090"/>
      <c r="P465" s="1090" t="s">
        <v>2336</v>
      </c>
      <c r="Q465" s="2312" t="s">
        <v>1605</v>
      </c>
      <c r="R465" s="2318">
        <v>-1576.99</v>
      </c>
      <c r="S465" s="2318">
        <v>-6097</v>
      </c>
      <c r="T465" s="2318">
        <v>-1963.3</v>
      </c>
      <c r="W465" s="2310" t="s">
        <v>2379</v>
      </c>
      <c r="X465" s="2310" t="s">
        <v>345</v>
      </c>
      <c r="Y465" s="2310">
        <f>VLOOKUP(X465,Data!$D$2:$E$144,2,FALSE)</f>
        <v>98393000</v>
      </c>
    </row>
    <row r="466" spans="1:33" x14ac:dyDescent="0.2">
      <c r="A466" s="2322"/>
      <c r="B466" s="2322"/>
      <c r="C466" s="2324" t="s">
        <v>1747</v>
      </c>
      <c r="D466" s="2322" t="s">
        <v>3084</v>
      </c>
      <c r="E466" s="2322" t="s">
        <v>2835</v>
      </c>
      <c r="F466" s="2322"/>
      <c r="G466" s="2322"/>
      <c r="H466" s="2311" t="s">
        <v>840</v>
      </c>
      <c r="I466" s="1090">
        <v>0</v>
      </c>
      <c r="J466" s="1090"/>
      <c r="K466" s="1090"/>
      <c r="L466" s="1090"/>
      <c r="P466" s="1090" t="s">
        <v>2331</v>
      </c>
      <c r="Q466" s="2312" t="s">
        <v>1747</v>
      </c>
      <c r="R466" s="2318">
        <v>-20.5</v>
      </c>
      <c r="S466" s="2318">
        <v>-76.400000000000006</v>
      </c>
      <c r="T466" s="2318">
        <v>-1925</v>
      </c>
      <c r="Y466" s="2310" t="e">
        <f>VLOOKUP(X466,Data!$D$2:$E$144,2,FALSE)</f>
        <v>#N/A</v>
      </c>
    </row>
    <row r="467" spans="1:33" ht="15" x14ac:dyDescent="0.25">
      <c r="A467" s="2315"/>
      <c r="B467" s="2315"/>
      <c r="C467" s="2314"/>
      <c r="D467" s="466"/>
      <c r="E467" s="2315"/>
      <c r="F467" s="2315"/>
      <c r="G467" s="2315"/>
      <c r="H467" s="2313" t="s">
        <v>589</v>
      </c>
      <c r="I467" s="2319">
        <f>SUM(I468:I470)</f>
        <v>1065</v>
      </c>
      <c r="J467" s="2319"/>
      <c r="K467" s="2319"/>
      <c r="L467" s="2319"/>
      <c r="M467" s="2315"/>
      <c r="N467" s="2315"/>
      <c r="O467" s="2315"/>
      <c r="P467" s="2319"/>
      <c r="Q467" s="2314" t="s">
        <v>1496</v>
      </c>
      <c r="R467" s="2319">
        <v>-5861.8</v>
      </c>
      <c r="S467" s="2319">
        <v>-6563.31</v>
      </c>
      <c r="T467" s="2319">
        <v>-1905.57</v>
      </c>
      <c r="U467" s="2315"/>
      <c r="V467" s="2315"/>
      <c r="W467" s="2315"/>
      <c r="X467" s="2315"/>
      <c r="Y467" s="2315" t="e">
        <f>VLOOKUP(X467,Data!$D$2:$E$144,2,FALSE)</f>
        <v>#N/A</v>
      </c>
    </row>
    <row r="468" spans="1:33" ht="25.5" x14ac:dyDescent="0.2">
      <c r="A468" s="2322"/>
      <c r="B468" s="2322"/>
      <c r="C468" s="2324" t="s">
        <v>3070</v>
      </c>
      <c r="D468" s="2322"/>
      <c r="E468" s="2322" t="s">
        <v>2524</v>
      </c>
      <c r="F468" s="2322"/>
      <c r="G468" s="2322"/>
      <c r="H468" s="2311" t="s">
        <v>589</v>
      </c>
      <c r="I468" s="2322">
        <v>0</v>
      </c>
      <c r="J468" s="2322"/>
      <c r="K468" s="2322"/>
      <c r="L468" s="2322"/>
      <c r="P468" s="2318" t="s">
        <v>2331</v>
      </c>
      <c r="Q468" s="2312" t="s">
        <v>1496</v>
      </c>
      <c r="R468" s="1090"/>
      <c r="S468" s="1090"/>
      <c r="T468" s="1090"/>
      <c r="Y468" s="2310" t="e">
        <f>VLOOKUP(X468,Data!$D$2:$E$144,2,FALSE)</f>
        <v>#N/A</v>
      </c>
    </row>
    <row r="469" spans="1:33" ht="25.5" x14ac:dyDescent="0.2">
      <c r="A469" s="2322"/>
      <c r="B469" s="2322"/>
      <c r="C469" s="2324" t="s">
        <v>3071</v>
      </c>
      <c r="D469" s="2322" t="s">
        <v>3068</v>
      </c>
      <c r="E469" s="2322" t="s">
        <v>2832</v>
      </c>
      <c r="F469" s="2322"/>
      <c r="G469" s="2322"/>
      <c r="H469" s="2311" t="s">
        <v>589</v>
      </c>
      <c r="I469" s="1090">
        <v>1000</v>
      </c>
      <c r="J469" s="1090"/>
      <c r="K469" s="1090"/>
      <c r="L469" s="1090"/>
      <c r="P469" s="1090" t="s">
        <v>2336</v>
      </c>
      <c r="Q469" s="2312" t="s">
        <v>1496</v>
      </c>
      <c r="R469" s="1090"/>
      <c r="S469" s="1090"/>
      <c r="T469" s="1090"/>
      <c r="W469" s="2310" t="s">
        <v>287</v>
      </c>
      <c r="X469" s="2310" t="s">
        <v>412</v>
      </c>
      <c r="Y469" s="2310">
        <f>VLOOKUP(X469,Data!$D$2:$E$144,2,FALSE)</f>
        <v>34300000</v>
      </c>
    </row>
    <row r="470" spans="1:33" x14ac:dyDescent="0.2">
      <c r="A470" s="2322"/>
      <c r="B470" s="2322"/>
      <c r="C470" s="2324" t="s">
        <v>3072</v>
      </c>
      <c r="D470" s="2322" t="s">
        <v>3069</v>
      </c>
      <c r="E470" s="2322" t="s">
        <v>2835</v>
      </c>
      <c r="F470" s="2322"/>
      <c r="G470" s="2322"/>
      <c r="H470" s="2311" t="s">
        <v>589</v>
      </c>
      <c r="I470" s="1090">
        <v>65</v>
      </c>
      <c r="J470" s="1090"/>
      <c r="K470" s="1090"/>
      <c r="L470" s="1090"/>
      <c r="P470" s="1090" t="s">
        <v>2336</v>
      </c>
      <c r="Q470" s="2312" t="s">
        <v>1496</v>
      </c>
      <c r="R470" s="1090"/>
      <c r="S470" s="1090"/>
      <c r="T470" s="1090"/>
      <c r="W470" s="2310" t="s">
        <v>280</v>
      </c>
      <c r="X470" s="2310" t="s">
        <v>350</v>
      </c>
      <c r="Y470" s="2310">
        <f>VLOOKUP(X470,Data!$D$2:$E$144,2,FALSE)</f>
        <v>31500000</v>
      </c>
    </row>
    <row r="471" spans="1:33" x14ac:dyDescent="0.2">
      <c r="A471" s="2315"/>
      <c r="B471" s="2315"/>
      <c r="C471" s="2314"/>
      <c r="D471" s="2315"/>
      <c r="E471" s="2315"/>
      <c r="F471" s="2315"/>
      <c r="G471" s="2315"/>
      <c r="H471" s="2313" t="s">
        <v>1198</v>
      </c>
      <c r="I471" s="2319">
        <f>SUM(I472:I473)</f>
        <v>3900</v>
      </c>
      <c r="J471" s="2319"/>
      <c r="K471" s="2319"/>
      <c r="L471" s="2319"/>
      <c r="M471" s="2315"/>
      <c r="N471" s="2315"/>
      <c r="O471" s="2315"/>
      <c r="P471" s="2319"/>
      <c r="Q471" s="2314" t="s">
        <v>2106</v>
      </c>
      <c r="R471" s="2319">
        <v>0</v>
      </c>
      <c r="S471" s="2319">
        <v>-6734.2</v>
      </c>
      <c r="T471" s="2319">
        <v>-1900</v>
      </c>
      <c r="U471" s="2315"/>
      <c r="V471" s="2315"/>
      <c r="W471" s="2315"/>
      <c r="X471" s="2315"/>
      <c r="Y471" s="2315" t="e">
        <f>VLOOKUP(X471,Data!$D$2:$E$144,2,FALSE)</f>
        <v>#N/A</v>
      </c>
    </row>
    <row r="472" spans="1:33" x14ac:dyDescent="0.2">
      <c r="C472" s="2312" t="s">
        <v>2769</v>
      </c>
      <c r="D472" s="2322" t="s">
        <v>2496</v>
      </c>
      <c r="E472" s="2310" t="s">
        <v>2485</v>
      </c>
      <c r="H472" s="2311" t="s">
        <v>1198</v>
      </c>
      <c r="I472" s="1090">
        <v>2000</v>
      </c>
      <c r="J472" s="1090"/>
      <c r="K472" s="1090"/>
      <c r="L472" s="1090"/>
      <c r="P472" s="1090" t="s">
        <v>2336</v>
      </c>
      <c r="Q472" s="2312" t="s">
        <v>2106</v>
      </c>
      <c r="R472" s="1090"/>
      <c r="S472" s="1090"/>
      <c r="T472" s="1090"/>
      <c r="W472" s="2310" t="s">
        <v>276</v>
      </c>
      <c r="X472" s="2310" t="s">
        <v>309</v>
      </c>
      <c r="Y472" s="2310">
        <f>VLOOKUP(X472,Data!$D$2:$E$144,2,FALSE)</f>
        <v>80500000</v>
      </c>
    </row>
    <row r="473" spans="1:33" x14ac:dyDescent="0.2">
      <c r="A473" s="2322"/>
      <c r="B473" s="2322"/>
      <c r="C473" s="2324" t="s">
        <v>2770</v>
      </c>
      <c r="D473" s="2322" t="s">
        <v>2768</v>
      </c>
      <c r="E473" s="2322" t="s">
        <v>2372</v>
      </c>
      <c r="F473" s="2322"/>
      <c r="G473" s="2322"/>
      <c r="H473" s="2311" t="s">
        <v>1198</v>
      </c>
      <c r="I473" s="1090">
        <v>1900</v>
      </c>
      <c r="J473" s="1090"/>
      <c r="K473" s="1090"/>
      <c r="L473" s="1090"/>
      <c r="P473" s="1090" t="s">
        <v>2336</v>
      </c>
      <c r="Q473" s="2312" t="s">
        <v>2106</v>
      </c>
      <c r="R473" s="1090"/>
      <c r="S473" s="1090"/>
      <c r="T473" s="1090"/>
      <c r="W473" s="2310" t="s">
        <v>276</v>
      </c>
      <c r="X473" s="2310" t="s">
        <v>309</v>
      </c>
      <c r="Y473" s="2310">
        <f>VLOOKUP(X473,Data!$D$2:$E$144,2,FALSE)</f>
        <v>80500000</v>
      </c>
    </row>
    <row r="474" spans="1:33" ht="25.5" x14ac:dyDescent="0.2">
      <c r="A474" s="2322"/>
      <c r="B474" s="2322"/>
      <c r="C474" s="2324" t="s">
        <v>1745</v>
      </c>
      <c r="D474" s="2322" t="s">
        <v>3148</v>
      </c>
      <c r="E474" s="2322" t="s">
        <v>2832</v>
      </c>
      <c r="F474" s="2322"/>
      <c r="G474" s="2322"/>
      <c r="H474" s="2311" t="s">
        <v>838</v>
      </c>
      <c r="I474" s="1090">
        <v>2003</v>
      </c>
      <c r="J474" s="1090"/>
      <c r="K474" s="1090"/>
      <c r="L474" s="1090"/>
      <c r="P474" s="1090" t="s">
        <v>2336</v>
      </c>
      <c r="Q474" s="2312" t="s">
        <v>1745</v>
      </c>
      <c r="R474" s="2318">
        <v>-1326.27</v>
      </c>
      <c r="S474" s="2318">
        <v>-4489.71</v>
      </c>
      <c r="T474" s="2318">
        <v>-1870.61</v>
      </c>
      <c r="W474" s="2310" t="s">
        <v>287</v>
      </c>
      <c r="X474" s="2310" t="s">
        <v>412</v>
      </c>
      <c r="Y474" s="2310">
        <f>VLOOKUP(X474,Data!$D$2:$E$144,2,FALSE)</f>
        <v>34300000</v>
      </c>
    </row>
    <row r="475" spans="1:33" s="2315" customFormat="1" ht="25.5" x14ac:dyDescent="0.2">
      <c r="A475" s="2322"/>
      <c r="B475" s="2322"/>
      <c r="C475" s="2324" t="s">
        <v>1558</v>
      </c>
      <c r="D475" s="2322" t="s">
        <v>2550</v>
      </c>
      <c r="E475" s="2322" t="s">
        <v>2524</v>
      </c>
      <c r="F475" s="2322"/>
      <c r="G475" s="2322"/>
      <c r="H475" s="2311" t="s">
        <v>651</v>
      </c>
      <c r="I475" s="1090">
        <v>226.67</v>
      </c>
      <c r="J475" s="1090"/>
      <c r="K475" s="1090"/>
      <c r="L475" s="1090"/>
      <c r="M475" s="2310"/>
      <c r="N475" s="2310"/>
      <c r="O475" s="2310"/>
      <c r="P475" s="1090" t="s">
        <v>2336</v>
      </c>
      <c r="Q475" s="2312" t="s">
        <v>1558</v>
      </c>
      <c r="R475" s="2318">
        <v>-2804.28</v>
      </c>
      <c r="S475" s="2318">
        <v>-1818.93</v>
      </c>
      <c r="T475" s="2318">
        <v>-1863.93</v>
      </c>
      <c r="U475" s="2310"/>
      <c r="V475" s="2310"/>
      <c r="W475" s="2310" t="s">
        <v>276</v>
      </c>
      <c r="X475" s="2310" t="s">
        <v>316</v>
      </c>
      <c r="Y475" s="2310">
        <f>VLOOKUP(X475,Data!$D$2:$E$144,2,FALSE)</f>
        <v>64100000</v>
      </c>
      <c r="AG475" s="2317"/>
    </row>
    <row r="476" spans="1:33" x14ac:dyDescent="0.2">
      <c r="A476" s="2315"/>
      <c r="B476" s="2315"/>
      <c r="C476" s="2314"/>
      <c r="D476" s="2315"/>
      <c r="E476" s="2315"/>
      <c r="F476" s="2315"/>
      <c r="G476" s="2315"/>
      <c r="H476" s="2313" t="s">
        <v>1022</v>
      </c>
      <c r="I476" s="2319">
        <f>SUM(I477:I478)</f>
        <v>1845</v>
      </c>
      <c r="J476" s="2319"/>
      <c r="K476" s="2319"/>
      <c r="L476" s="2319"/>
      <c r="M476" s="2315"/>
      <c r="N476" s="2315"/>
      <c r="O476" s="2315"/>
      <c r="P476" s="2319"/>
      <c r="Q476" s="2314" t="s">
        <v>1929</v>
      </c>
      <c r="R476" s="2319">
        <v>-42</v>
      </c>
      <c r="S476" s="2319">
        <v>0</v>
      </c>
      <c r="T476" s="2319">
        <v>-1845.25</v>
      </c>
      <c r="U476" s="2315"/>
      <c r="V476" s="2315"/>
      <c r="W476" s="2315"/>
      <c r="X476" s="2315"/>
      <c r="Y476" s="2315" t="e">
        <f>VLOOKUP(X476,Data!$D$2:$E$144,2,FALSE)</f>
        <v>#N/A</v>
      </c>
    </row>
    <row r="477" spans="1:33" ht="25.5" x14ac:dyDescent="0.2">
      <c r="A477" s="2322"/>
      <c r="B477" s="2322"/>
      <c r="C477" s="2324" t="s">
        <v>3098</v>
      </c>
      <c r="D477" s="2322" t="s">
        <v>2646</v>
      </c>
      <c r="E477" s="2322" t="s">
        <v>2485</v>
      </c>
      <c r="F477" s="2322"/>
      <c r="G477" s="2322"/>
      <c r="H477" s="2311" t="s">
        <v>1022</v>
      </c>
      <c r="I477" s="1090"/>
      <c r="J477" s="1090"/>
      <c r="K477" s="1090"/>
      <c r="L477" s="1090"/>
      <c r="P477" s="1090" t="s">
        <v>2336</v>
      </c>
      <c r="Q477" s="2312" t="s">
        <v>1929</v>
      </c>
      <c r="R477" s="1090"/>
      <c r="S477" s="1090"/>
      <c r="T477" s="1090"/>
      <c r="W477" s="2310" t="s">
        <v>2379</v>
      </c>
      <c r="X477" s="2310" t="s">
        <v>343</v>
      </c>
      <c r="Y477" s="2310">
        <f>VLOOKUP(X477,Data!$D$2:$E$144,2,FALSE)</f>
        <v>18100000</v>
      </c>
    </row>
    <row r="478" spans="1:33" x14ac:dyDescent="0.2">
      <c r="A478" s="2322"/>
      <c r="B478" s="2322"/>
      <c r="C478" s="2324" t="s">
        <v>3100</v>
      </c>
      <c r="D478" s="2322" t="s">
        <v>3099</v>
      </c>
      <c r="E478" s="2322" t="s">
        <v>2835</v>
      </c>
      <c r="F478" s="2322"/>
      <c r="G478" s="2322"/>
      <c r="H478" s="2311" t="s">
        <v>1022</v>
      </c>
      <c r="I478" s="1090">
        <v>1845</v>
      </c>
      <c r="J478" s="1090"/>
      <c r="K478" s="1090"/>
      <c r="L478" s="1090"/>
      <c r="P478" s="1090" t="s">
        <v>2336</v>
      </c>
      <c r="Q478" s="2312" t="s">
        <v>1929</v>
      </c>
      <c r="R478" s="1090"/>
      <c r="S478" s="1090"/>
      <c r="T478" s="1090"/>
      <c r="W478" s="2310" t="s">
        <v>2503</v>
      </c>
      <c r="X478" s="2310" t="s">
        <v>395</v>
      </c>
      <c r="Y478" s="2310">
        <f>VLOOKUP(X478,Data!$D$2:$E$144,2,FALSE)</f>
        <v>35110000</v>
      </c>
    </row>
    <row r="479" spans="1:33" s="2315" customFormat="1" x14ac:dyDescent="0.2">
      <c r="C479" s="2314"/>
      <c r="H479" s="2313" t="s">
        <v>1091</v>
      </c>
      <c r="I479" s="2319">
        <f>SUM(I480:I481)</f>
        <v>1806.6</v>
      </c>
      <c r="J479" s="2319"/>
      <c r="K479" s="2319"/>
      <c r="L479" s="2319"/>
      <c r="P479" s="2319"/>
      <c r="Q479" s="2314" t="s">
        <v>1998</v>
      </c>
      <c r="R479" s="2319">
        <v>-967.9</v>
      </c>
      <c r="S479" s="2319">
        <v>-1566.4</v>
      </c>
      <c r="T479" s="2319">
        <v>-1821.3</v>
      </c>
      <c r="Y479" s="2315" t="e">
        <f>VLOOKUP(X479,Data!$D$2:$E$144,2,FALSE)</f>
        <v>#N/A</v>
      </c>
      <c r="AG479" s="2317"/>
    </row>
    <row r="480" spans="1:33" s="2322" customFormat="1" x14ac:dyDescent="0.2">
      <c r="A480" s="2310"/>
      <c r="B480" s="2310"/>
      <c r="C480" s="2312" t="s">
        <v>2750</v>
      </c>
      <c r="D480" s="2310" t="s">
        <v>2367</v>
      </c>
      <c r="E480" s="2310" t="s">
        <v>2346</v>
      </c>
      <c r="F480" s="2310"/>
      <c r="G480" s="2310"/>
      <c r="H480" s="2311" t="s">
        <v>1091</v>
      </c>
      <c r="I480" s="2318">
        <v>95</v>
      </c>
      <c r="J480" s="2318"/>
      <c r="K480" s="2318"/>
      <c r="L480" s="2318"/>
      <c r="M480" s="2310"/>
      <c r="N480" s="2310"/>
      <c r="O480" s="2310"/>
      <c r="P480" s="2318" t="s">
        <v>2331</v>
      </c>
      <c r="Q480" s="2312" t="s">
        <v>1998</v>
      </c>
      <c r="R480" s="1090"/>
      <c r="S480" s="1090"/>
      <c r="T480" s="1090"/>
      <c r="U480" s="2310"/>
      <c r="V480" s="2310"/>
      <c r="W480" s="2310" t="s">
        <v>277</v>
      </c>
      <c r="X480" s="2310" t="s">
        <v>322</v>
      </c>
      <c r="Y480" s="2310">
        <f>VLOOKUP(X480,Data!$D$2:$E$144,2,FALSE)</f>
        <v>55520000</v>
      </c>
      <c r="AG480" s="2325"/>
    </row>
    <row r="481" spans="1:33" s="2322" customFormat="1" ht="25.5" x14ac:dyDescent="0.2">
      <c r="C481" s="2324" t="s">
        <v>2751</v>
      </c>
      <c r="D481" s="2322" t="s">
        <v>2749</v>
      </c>
      <c r="E481" s="2322" t="s">
        <v>2372</v>
      </c>
      <c r="H481" s="2311" t="s">
        <v>1091</v>
      </c>
      <c r="I481" s="1090">
        <v>1711.6</v>
      </c>
      <c r="J481" s="1090"/>
      <c r="K481" s="1090"/>
      <c r="L481" s="1090"/>
      <c r="M481" s="2310"/>
      <c r="N481" s="2310"/>
      <c r="O481" s="2310"/>
      <c r="P481" s="1090" t="s">
        <v>2336</v>
      </c>
      <c r="Q481" s="2312" t="s">
        <v>1998</v>
      </c>
      <c r="R481" s="1090"/>
      <c r="S481" s="1090"/>
      <c r="T481" s="1090"/>
      <c r="U481" s="2310"/>
      <c r="V481" s="2310"/>
      <c r="W481" s="2310" t="s">
        <v>277</v>
      </c>
      <c r="X481" s="2310" t="s">
        <v>322</v>
      </c>
      <c r="Y481" s="2310">
        <f>VLOOKUP(X481,Data!$D$2:$E$144,2,FALSE)</f>
        <v>55520000</v>
      </c>
      <c r="AG481" s="2325"/>
    </row>
    <row r="482" spans="1:33" x14ac:dyDescent="0.2">
      <c r="A482" s="2322"/>
      <c r="B482" s="2322"/>
      <c r="C482" s="2324" t="s">
        <v>2268</v>
      </c>
      <c r="D482" s="2322" t="s">
        <v>2798</v>
      </c>
      <c r="E482" s="2322" t="s">
        <v>2372</v>
      </c>
      <c r="F482" s="2322"/>
      <c r="G482" s="2322"/>
      <c r="H482" s="2311" t="s">
        <v>1360</v>
      </c>
      <c r="I482" s="1090">
        <v>1800</v>
      </c>
      <c r="J482" s="1090"/>
      <c r="K482" s="1090"/>
      <c r="L482" s="1090"/>
      <c r="P482" s="1090" t="s">
        <v>2336</v>
      </c>
      <c r="Q482" s="2312" t="s">
        <v>2268</v>
      </c>
      <c r="R482" s="2318">
        <v>-3240</v>
      </c>
      <c r="S482" s="2318">
        <v>0</v>
      </c>
      <c r="T482" s="2318">
        <v>-1800</v>
      </c>
      <c r="W482" s="2310" t="s">
        <v>276</v>
      </c>
      <c r="X482" s="2310" t="s">
        <v>309</v>
      </c>
      <c r="Y482" s="2310">
        <f>VLOOKUP(X482,Data!$D$2:$E$144,2,FALSE)</f>
        <v>80500000</v>
      </c>
    </row>
    <row r="483" spans="1:33" ht="25.5" x14ac:dyDescent="0.2">
      <c r="A483" s="2322"/>
      <c r="B483" s="2322"/>
      <c r="C483" s="2324" t="s">
        <v>1513</v>
      </c>
      <c r="D483" s="2322" t="s">
        <v>2550</v>
      </c>
      <c r="E483" s="2322" t="s">
        <v>2524</v>
      </c>
      <c r="F483" s="2322"/>
      <c r="G483" s="2322"/>
      <c r="H483" s="2311" t="s">
        <v>606</v>
      </c>
      <c r="I483" s="1090">
        <v>4609</v>
      </c>
      <c r="J483" s="1090"/>
      <c r="K483" s="1090"/>
      <c r="L483" s="1090"/>
      <c r="P483" s="1090" t="s">
        <v>2336</v>
      </c>
      <c r="Q483" s="2312" t="s">
        <v>1513</v>
      </c>
      <c r="R483" s="2318">
        <v>-2386.64</v>
      </c>
      <c r="S483" s="2318">
        <v>-596.66</v>
      </c>
      <c r="T483" s="2318">
        <v>-1789.98</v>
      </c>
      <c r="W483" s="2310" t="s">
        <v>276</v>
      </c>
      <c r="X483" s="2310" t="s">
        <v>316</v>
      </c>
      <c r="Y483" s="2310">
        <f>VLOOKUP(X483,Data!$D$2:$E$144,2,FALSE)</f>
        <v>64100000</v>
      </c>
    </row>
    <row r="484" spans="1:33" x14ac:dyDescent="0.2">
      <c r="C484" s="2312" t="s">
        <v>2199</v>
      </c>
      <c r="H484" s="2311" t="s">
        <v>1291</v>
      </c>
      <c r="I484" s="2318"/>
      <c r="J484" s="2318"/>
      <c r="K484" s="2318"/>
      <c r="L484" s="2318"/>
      <c r="P484" s="2318"/>
      <c r="Q484" s="2312" t="s">
        <v>2199</v>
      </c>
      <c r="R484" s="2318">
        <v>0</v>
      </c>
      <c r="S484" s="2318">
        <v>0</v>
      </c>
      <c r="T484" s="2318">
        <v>-1786.11</v>
      </c>
      <c r="Y484" s="2310" t="e">
        <f>VLOOKUP(X484,Data!$D$2:$E$144,2,FALSE)</f>
        <v>#N/A</v>
      </c>
    </row>
    <row r="485" spans="1:33" x14ac:dyDescent="0.2">
      <c r="A485" s="2322"/>
      <c r="B485" s="2322"/>
      <c r="C485" s="2324" t="s">
        <v>2223</v>
      </c>
      <c r="D485" s="2322" t="s">
        <v>3187</v>
      </c>
      <c r="E485" s="2322" t="s">
        <v>2835</v>
      </c>
      <c r="F485" s="2322"/>
      <c r="G485" s="2322"/>
      <c r="H485" s="2311" t="s">
        <v>1315</v>
      </c>
      <c r="I485" s="1090">
        <v>1780</v>
      </c>
      <c r="J485" s="1090"/>
      <c r="K485" s="1090"/>
      <c r="L485" s="1090"/>
      <c r="P485" s="1090" t="s">
        <v>2336</v>
      </c>
      <c r="Q485" s="2312" t="s">
        <v>2223</v>
      </c>
      <c r="R485" s="2318">
        <v>0</v>
      </c>
      <c r="S485" s="2318">
        <v>0</v>
      </c>
      <c r="T485" s="2318">
        <v>-1780</v>
      </c>
      <c r="W485" s="2310" t="s">
        <v>2503</v>
      </c>
      <c r="X485" s="2310" t="s">
        <v>395</v>
      </c>
      <c r="Y485" s="2310">
        <f>VLOOKUP(X485,Data!$D$2:$E$144,2,FALSE)</f>
        <v>35110000</v>
      </c>
    </row>
    <row r="486" spans="1:33" x14ac:dyDescent="0.2">
      <c r="A486" s="2322"/>
      <c r="B486" s="2322"/>
      <c r="C486" s="2324" t="s">
        <v>1422</v>
      </c>
      <c r="D486" s="2322" t="s">
        <v>2859</v>
      </c>
      <c r="E486" s="2322" t="s">
        <v>2832</v>
      </c>
      <c r="F486" s="2322"/>
      <c r="G486" s="2322"/>
      <c r="H486" s="2311" t="s">
        <v>515</v>
      </c>
      <c r="I486" s="1090">
        <v>0</v>
      </c>
      <c r="J486" s="1090"/>
      <c r="K486" s="1090"/>
      <c r="L486" s="1090"/>
      <c r="P486" s="1090" t="s">
        <v>2331</v>
      </c>
      <c r="Q486" s="2312" t="s">
        <v>1422</v>
      </c>
      <c r="R486" s="2318">
        <v>-4454.97</v>
      </c>
      <c r="S486" s="2318">
        <v>-7456.13</v>
      </c>
      <c r="T486" s="2318">
        <v>-1772.19</v>
      </c>
      <c r="Y486" s="2310" t="e">
        <f>VLOOKUP(X486,Data!$D$2:$E$144,2,FALSE)</f>
        <v>#N/A</v>
      </c>
    </row>
    <row r="487" spans="1:33" x14ac:dyDescent="0.2">
      <c r="A487" s="2322"/>
      <c r="B487" s="2322"/>
      <c r="C487" s="2324" t="s">
        <v>2251</v>
      </c>
      <c r="D487" s="2322" t="s">
        <v>2791</v>
      </c>
      <c r="E487" s="2322" t="s">
        <v>2372</v>
      </c>
      <c r="F487" s="2322"/>
      <c r="G487" s="2322"/>
      <c r="H487" s="2311" t="s">
        <v>1343</v>
      </c>
      <c r="I487" s="1090">
        <v>1334</v>
      </c>
      <c r="J487" s="1090"/>
      <c r="K487" s="1090"/>
      <c r="L487" s="1090"/>
      <c r="P487" s="1090" t="s">
        <v>2336</v>
      </c>
      <c r="Q487" s="2312" t="s">
        <v>2251</v>
      </c>
      <c r="R487" s="2318">
        <v>-2570</v>
      </c>
      <c r="S487" s="2318">
        <v>-1200</v>
      </c>
      <c r="T487" s="2318">
        <v>-1744</v>
      </c>
      <c r="W487" s="2310" t="s">
        <v>276</v>
      </c>
      <c r="X487" s="2310" t="s">
        <v>309</v>
      </c>
      <c r="Y487" s="2310">
        <f>VLOOKUP(X487,Data!$D$2:$E$144,2,FALSE)</f>
        <v>80500000</v>
      </c>
    </row>
    <row r="488" spans="1:33" x14ac:dyDescent="0.2">
      <c r="C488" s="2312" t="s">
        <v>1672</v>
      </c>
      <c r="H488" s="2311" t="s">
        <v>765</v>
      </c>
      <c r="I488" s="2318"/>
      <c r="J488" s="2318"/>
      <c r="K488" s="2318"/>
      <c r="L488" s="2318"/>
      <c r="P488" s="2318"/>
      <c r="Q488" s="2312" t="s">
        <v>1672</v>
      </c>
      <c r="R488" s="2318">
        <v>0</v>
      </c>
      <c r="S488" s="2318">
        <v>-1201.25</v>
      </c>
      <c r="T488" s="2318">
        <v>-1697.25</v>
      </c>
      <c r="Y488" s="2310" t="e">
        <f>VLOOKUP(X488,Data!$D$2:$E$144,2,FALSE)</f>
        <v>#N/A</v>
      </c>
    </row>
    <row r="489" spans="1:33" ht="25.5" x14ac:dyDescent="0.2">
      <c r="A489" s="2322"/>
      <c r="B489" s="2322"/>
      <c r="C489" s="2324" t="s">
        <v>2103</v>
      </c>
      <c r="D489" s="280" t="s">
        <v>3202</v>
      </c>
      <c r="E489" s="2322" t="s">
        <v>2832</v>
      </c>
      <c r="F489" s="2322"/>
      <c r="G489" s="2322"/>
      <c r="H489" s="2311" t="s">
        <v>1195</v>
      </c>
      <c r="I489" s="1090">
        <v>177</v>
      </c>
      <c r="J489" s="1090"/>
      <c r="K489" s="1090"/>
      <c r="L489" s="1090"/>
      <c r="P489" s="1090" t="s">
        <v>2336</v>
      </c>
      <c r="Q489" s="2312" t="s">
        <v>2103</v>
      </c>
      <c r="R489" s="2318">
        <v>0</v>
      </c>
      <c r="S489" s="2318">
        <v>-1912.5</v>
      </c>
      <c r="T489" s="2318">
        <v>-1679.28</v>
      </c>
      <c r="W489" s="2310" t="s">
        <v>287</v>
      </c>
      <c r="X489" s="2310" t="s">
        <v>413</v>
      </c>
      <c r="Y489" s="2310">
        <f>VLOOKUP(X489,Data!$D$2:$E$144,2,FALSE)</f>
        <v>50110000</v>
      </c>
    </row>
    <row r="490" spans="1:33" x14ac:dyDescent="0.2">
      <c r="C490" s="2312" t="s">
        <v>2200</v>
      </c>
      <c r="H490" s="2311" t="s">
        <v>1292</v>
      </c>
      <c r="I490" s="2318"/>
      <c r="J490" s="2318"/>
      <c r="K490" s="2318"/>
      <c r="L490" s="2318"/>
      <c r="P490" s="2318"/>
      <c r="Q490" s="2312" t="s">
        <v>2200</v>
      </c>
      <c r="R490" s="2318">
        <v>0</v>
      </c>
      <c r="S490" s="2318">
        <v>0</v>
      </c>
      <c r="T490" s="2318">
        <v>-1634</v>
      </c>
      <c r="Y490" s="2310" t="e">
        <f>VLOOKUP(X490,Data!$D$2:$E$144,2,FALSE)</f>
        <v>#N/A</v>
      </c>
    </row>
    <row r="491" spans="1:33" x14ac:dyDescent="0.2">
      <c r="C491" s="2312" t="s">
        <v>2197</v>
      </c>
      <c r="H491" s="2311" t="s">
        <v>1289</v>
      </c>
      <c r="I491" s="2318"/>
      <c r="J491" s="2318"/>
      <c r="K491" s="2318"/>
      <c r="L491" s="2318"/>
      <c r="P491" s="2318"/>
      <c r="Q491" s="2312" t="s">
        <v>2197</v>
      </c>
      <c r="R491" s="2318">
        <v>0</v>
      </c>
      <c r="S491" s="2318">
        <v>0</v>
      </c>
      <c r="T491" s="2318">
        <v>-1620</v>
      </c>
      <c r="Y491" s="2310" t="e">
        <f>VLOOKUP(X491,Data!$D$2:$E$144,2,FALSE)</f>
        <v>#N/A</v>
      </c>
    </row>
    <row r="492" spans="1:33" x14ac:dyDescent="0.2">
      <c r="C492" s="2312" t="s">
        <v>2072</v>
      </c>
      <c r="H492" s="2311" t="s">
        <v>1164</v>
      </c>
      <c r="I492" s="2318"/>
      <c r="J492" s="2318"/>
      <c r="K492" s="2318"/>
      <c r="L492" s="2318"/>
      <c r="P492" s="2318"/>
      <c r="Q492" s="2312" t="s">
        <v>2072</v>
      </c>
      <c r="R492" s="2318">
        <v>0</v>
      </c>
      <c r="S492" s="2318">
        <v>-941.4</v>
      </c>
      <c r="T492" s="2318">
        <v>-1614.06</v>
      </c>
      <c r="Y492" s="2310" t="e">
        <f>VLOOKUP(X492,Data!$D$2:$E$144,2,FALSE)</f>
        <v>#N/A</v>
      </c>
    </row>
    <row r="493" spans="1:33" x14ac:dyDescent="0.2">
      <c r="A493" s="2322"/>
      <c r="B493" s="2322"/>
      <c r="C493" s="2324" t="s">
        <v>472</v>
      </c>
      <c r="D493" s="2322" t="s">
        <v>2898</v>
      </c>
      <c r="E493" s="2322" t="s">
        <v>2835</v>
      </c>
      <c r="F493" s="2322"/>
      <c r="G493" s="2322"/>
      <c r="H493" s="2311" t="s">
        <v>449</v>
      </c>
      <c r="I493" s="1090">
        <v>1547</v>
      </c>
      <c r="J493" s="1090"/>
      <c r="K493" s="1090"/>
      <c r="L493" s="1090"/>
      <c r="P493" s="1090" t="s">
        <v>2336</v>
      </c>
      <c r="Q493" s="2312" t="s">
        <v>472</v>
      </c>
      <c r="R493" s="2318">
        <v>-2546.5</v>
      </c>
      <c r="S493" s="2318">
        <v>-2612</v>
      </c>
      <c r="T493" s="2318">
        <v>-1609.2</v>
      </c>
      <c r="W493" s="2310" t="s">
        <v>2503</v>
      </c>
      <c r="X493" s="2310" t="s">
        <v>395</v>
      </c>
      <c r="Y493" s="2310">
        <f>VLOOKUP(X493,Data!$D$2:$E$144,2,FALSE)</f>
        <v>35110000</v>
      </c>
    </row>
    <row r="494" spans="1:33" x14ac:dyDescent="0.2">
      <c r="C494" s="2312" t="s">
        <v>1427</v>
      </c>
      <c r="D494" s="2310" t="s">
        <v>2355</v>
      </c>
      <c r="E494" s="2310" t="s">
        <v>2346</v>
      </c>
      <c r="H494" s="2311" t="s">
        <v>520</v>
      </c>
      <c r="I494" s="2318">
        <v>1598</v>
      </c>
      <c r="J494" s="2318"/>
      <c r="K494" s="2318"/>
      <c r="L494" s="2318"/>
      <c r="P494" s="2318" t="s">
        <v>2336</v>
      </c>
      <c r="Q494" s="2312" t="s">
        <v>1427</v>
      </c>
      <c r="R494" s="2318">
        <v>0</v>
      </c>
      <c r="S494" s="2318">
        <v>-944.31</v>
      </c>
      <c r="T494" s="2318">
        <v>-1597.81</v>
      </c>
      <c r="W494" s="2310" t="s">
        <v>276</v>
      </c>
      <c r="X494" s="2310" t="s">
        <v>314</v>
      </c>
      <c r="Y494" s="2310">
        <f>VLOOKUP(X494,Data!$D$2:$E$144,2,FALSE)</f>
        <v>66520000</v>
      </c>
    </row>
    <row r="495" spans="1:33" ht="25.5" x14ac:dyDescent="0.2">
      <c r="A495" s="2322"/>
      <c r="B495" s="2322"/>
      <c r="C495" s="2324" t="s">
        <v>2018</v>
      </c>
      <c r="D495" s="2322" t="s">
        <v>2611</v>
      </c>
      <c r="E495" s="2322" t="s">
        <v>2443</v>
      </c>
      <c r="F495" s="2322"/>
      <c r="G495" s="2322"/>
      <c r="H495" s="2311" t="s">
        <v>1111</v>
      </c>
      <c r="I495" s="1090">
        <v>1500</v>
      </c>
      <c r="J495" s="1090"/>
      <c r="K495" s="1090"/>
      <c r="L495" s="1090"/>
      <c r="P495" s="1090" t="s">
        <v>2612</v>
      </c>
      <c r="Q495" s="2312" t="s">
        <v>2018</v>
      </c>
      <c r="R495" s="2318">
        <v>-1815</v>
      </c>
      <c r="S495" s="2318">
        <v>-2739</v>
      </c>
      <c r="T495" s="2318">
        <v>-1584</v>
      </c>
      <c r="W495" s="2310" t="s">
        <v>275</v>
      </c>
      <c r="X495" s="2310" t="s">
        <v>301</v>
      </c>
      <c r="Y495" s="2310">
        <f>VLOOKUP(X495,Data!$D$2:$E$144,2,FALSE)</f>
        <v>70000000</v>
      </c>
    </row>
    <row r="496" spans="1:33" ht="25.5" x14ac:dyDescent="0.25">
      <c r="A496" s="2322"/>
      <c r="B496" s="2322"/>
      <c r="C496" s="2324" t="s">
        <v>1516</v>
      </c>
      <c r="D496" s="281"/>
      <c r="E496" s="2322" t="s">
        <v>2524</v>
      </c>
      <c r="F496" s="2322"/>
      <c r="G496" s="2322"/>
      <c r="H496" s="2311" t="s">
        <v>609</v>
      </c>
      <c r="I496" s="1090">
        <v>0</v>
      </c>
      <c r="J496" s="1090"/>
      <c r="K496" s="1090"/>
      <c r="L496" s="1090"/>
      <c r="P496" s="1090" t="s">
        <v>2331</v>
      </c>
      <c r="Q496" s="2312" t="s">
        <v>1516</v>
      </c>
      <c r="R496" s="2318">
        <v>-4388.41</v>
      </c>
      <c r="S496" s="2318">
        <v>-3773.86</v>
      </c>
      <c r="T496" s="2318">
        <v>-1580.94</v>
      </c>
      <c r="Y496" s="2310" t="e">
        <f>VLOOKUP(X496,Data!$D$2:$E$144,2,FALSE)</f>
        <v>#N/A</v>
      </c>
    </row>
    <row r="497" spans="1:25" x14ac:dyDescent="0.2">
      <c r="A497" s="2315"/>
      <c r="B497" s="2315"/>
      <c r="C497" s="2314"/>
      <c r="D497" s="2315"/>
      <c r="E497" s="2315"/>
      <c r="F497" s="2315"/>
      <c r="G497" s="2315"/>
      <c r="H497" s="2313" t="s">
        <v>434</v>
      </c>
      <c r="I497" s="2319">
        <f>SUM(I498:I500)</f>
        <v>1202</v>
      </c>
      <c r="J497" s="2319"/>
      <c r="K497" s="2319"/>
      <c r="L497" s="2319"/>
      <c r="M497" s="2315"/>
      <c r="N497" s="2315"/>
      <c r="O497" s="2315"/>
      <c r="P497" s="2319"/>
      <c r="Q497" s="2314" t="s">
        <v>457</v>
      </c>
      <c r="R497" s="2319">
        <v>-1782.68</v>
      </c>
      <c r="S497" s="2319">
        <v>-920.28</v>
      </c>
      <c r="T497" s="2319">
        <v>-1573.86</v>
      </c>
      <c r="U497" s="2315"/>
      <c r="V497" s="2315"/>
      <c r="W497" s="2315"/>
      <c r="X497" s="2315"/>
      <c r="Y497" s="2315" t="e">
        <f>VLOOKUP(X497,Data!$D$2:$E$144,2,FALSE)</f>
        <v>#N/A</v>
      </c>
    </row>
    <row r="498" spans="1:25" x14ac:dyDescent="0.2">
      <c r="A498" s="2322"/>
      <c r="B498" s="2322"/>
      <c r="C498" s="2324" t="s">
        <v>3234</v>
      </c>
      <c r="D498" s="2322" t="s">
        <v>2626</v>
      </c>
      <c r="E498" s="2322" t="s">
        <v>2372</v>
      </c>
      <c r="F498" s="2322"/>
      <c r="G498" s="2322"/>
      <c r="H498" s="2311" t="s">
        <v>434</v>
      </c>
      <c r="I498" s="1090">
        <v>0</v>
      </c>
      <c r="J498" s="1090"/>
      <c r="K498" s="1090"/>
      <c r="L498" s="1090"/>
      <c r="P498" s="1090" t="s">
        <v>2337</v>
      </c>
      <c r="Q498" s="2312" t="s">
        <v>457</v>
      </c>
      <c r="R498" s="1090"/>
      <c r="S498" s="1090"/>
      <c r="T498" s="1090"/>
      <c r="W498" s="2310" t="s">
        <v>276</v>
      </c>
      <c r="X498" s="2310" t="s">
        <v>309</v>
      </c>
      <c r="Y498" s="2310">
        <f>VLOOKUP(X498,Data!$D$2:$E$144,2,FALSE)</f>
        <v>80500000</v>
      </c>
    </row>
    <row r="499" spans="1:25" ht="25.5" x14ac:dyDescent="0.2">
      <c r="A499" s="2322"/>
      <c r="B499" s="2322"/>
      <c r="C499" s="2324" t="s">
        <v>3235</v>
      </c>
      <c r="D499" s="2322" t="s">
        <v>3233</v>
      </c>
      <c r="E499" s="2322" t="s">
        <v>2832</v>
      </c>
      <c r="F499" s="2322"/>
      <c r="G499" s="2322"/>
      <c r="H499" s="2311" t="s">
        <v>434</v>
      </c>
      <c r="I499" s="1090">
        <v>1202</v>
      </c>
      <c r="J499" s="1090"/>
      <c r="K499" s="1090"/>
      <c r="L499" s="1090"/>
      <c r="P499" s="1090" t="s">
        <v>2336</v>
      </c>
      <c r="Q499" s="2312" t="s">
        <v>457</v>
      </c>
      <c r="R499" s="1090"/>
      <c r="S499" s="1090"/>
      <c r="T499" s="1090"/>
      <c r="W499" s="2310" t="s">
        <v>287</v>
      </c>
      <c r="X499" s="2310" t="s">
        <v>415</v>
      </c>
      <c r="Y499" s="2310">
        <f>VLOOKUP(X499,Data!$D$2:$E$144,2,FALSE)</f>
        <v>34500000</v>
      </c>
    </row>
    <row r="500" spans="1:25" ht="25.5" x14ac:dyDescent="0.2">
      <c r="A500" s="2322"/>
      <c r="B500" s="2322"/>
      <c r="C500" s="2324" t="s">
        <v>3236</v>
      </c>
      <c r="D500" s="2322" t="s">
        <v>3076</v>
      </c>
      <c r="E500" s="2322" t="s">
        <v>2835</v>
      </c>
      <c r="F500" s="2322"/>
      <c r="G500" s="2322"/>
      <c r="H500" s="2311" t="s">
        <v>434</v>
      </c>
      <c r="I500" s="1090"/>
      <c r="J500" s="1090"/>
      <c r="K500" s="1090"/>
      <c r="L500" s="1090"/>
      <c r="P500" s="1090" t="s">
        <v>2331</v>
      </c>
      <c r="Q500" s="2312" t="s">
        <v>457</v>
      </c>
      <c r="R500" s="1090"/>
      <c r="S500" s="1090"/>
      <c r="T500" s="1090"/>
      <c r="W500" s="2310" t="s">
        <v>287</v>
      </c>
      <c r="X500" s="2310" t="s">
        <v>415</v>
      </c>
      <c r="Y500" s="2310">
        <f>VLOOKUP(X500,Data!$D$2:$E$144,2,FALSE)</f>
        <v>34500000</v>
      </c>
    </row>
    <row r="501" spans="1:25" x14ac:dyDescent="0.2">
      <c r="C501" s="2312" t="s">
        <v>1715</v>
      </c>
      <c r="H501" s="2311" t="s">
        <v>808</v>
      </c>
      <c r="I501" s="2318"/>
      <c r="J501" s="2318"/>
      <c r="K501" s="2318"/>
      <c r="L501" s="2318"/>
      <c r="P501" s="2318"/>
      <c r="Q501" s="2312" t="s">
        <v>1715</v>
      </c>
      <c r="R501" s="2318">
        <v>-36034.93</v>
      </c>
      <c r="S501" s="2318">
        <v>-25025.47</v>
      </c>
      <c r="T501" s="2318">
        <v>-1542.93</v>
      </c>
      <c r="Y501" s="2310" t="e">
        <f>VLOOKUP(X501,Data!$D$2:$E$144,2,FALSE)</f>
        <v>#N/A</v>
      </c>
    </row>
    <row r="502" spans="1:25" ht="25.5" x14ac:dyDescent="0.2">
      <c r="A502" s="2322"/>
      <c r="B502" s="2322"/>
      <c r="C502" s="2324" t="s">
        <v>1733</v>
      </c>
      <c r="D502" s="2322" t="s">
        <v>2906</v>
      </c>
      <c r="E502" s="2322" t="s">
        <v>2832</v>
      </c>
      <c r="F502" s="2322"/>
      <c r="G502" s="2322"/>
      <c r="H502" s="2311" t="s">
        <v>826</v>
      </c>
      <c r="I502" s="1090">
        <v>1507</v>
      </c>
      <c r="J502" s="1090"/>
      <c r="K502" s="1090"/>
      <c r="L502" s="1090"/>
      <c r="P502" s="1090" t="s">
        <v>2336</v>
      </c>
      <c r="Q502" s="2312" t="s">
        <v>1733</v>
      </c>
      <c r="R502" s="2318">
        <v>-545.91</v>
      </c>
      <c r="S502" s="2318">
        <v>-2555.9299999999998</v>
      </c>
      <c r="T502" s="2318">
        <v>-1507.02</v>
      </c>
      <c r="W502" s="2310" t="s">
        <v>287</v>
      </c>
      <c r="X502" s="2310" t="s">
        <v>412</v>
      </c>
      <c r="Y502" s="2310">
        <f>VLOOKUP(X502,Data!$D$2:$E$144,2,FALSE)</f>
        <v>34300000</v>
      </c>
    </row>
    <row r="503" spans="1:25" ht="25.5" x14ac:dyDescent="0.2">
      <c r="A503" s="2322"/>
      <c r="B503" s="2322"/>
      <c r="C503" s="2324" t="s">
        <v>1555</v>
      </c>
      <c r="D503" s="2322" t="s">
        <v>3139</v>
      </c>
      <c r="E503" s="2322" t="s">
        <v>2832</v>
      </c>
      <c r="F503" s="2322"/>
      <c r="G503" s="2322"/>
      <c r="H503" s="2311" t="s">
        <v>648</v>
      </c>
      <c r="I503" s="1090">
        <v>1482</v>
      </c>
      <c r="J503" s="1090"/>
      <c r="K503" s="1090"/>
      <c r="L503" s="1090"/>
      <c r="P503" s="1090" t="s">
        <v>2336</v>
      </c>
      <c r="Q503" s="2312" t="s">
        <v>1555</v>
      </c>
      <c r="R503" s="2318">
        <v>-317.5</v>
      </c>
      <c r="S503" s="2318">
        <v>0</v>
      </c>
      <c r="T503" s="2318">
        <v>-1481.9</v>
      </c>
      <c r="W503" s="2310" t="s">
        <v>287</v>
      </c>
      <c r="X503" s="2310" t="s">
        <v>413</v>
      </c>
      <c r="Y503" s="2310">
        <f>VLOOKUP(X503,Data!$D$2:$E$144,2,FALSE)</f>
        <v>50110000</v>
      </c>
    </row>
    <row r="504" spans="1:25" x14ac:dyDescent="0.2">
      <c r="A504" s="2315"/>
      <c r="B504" s="2315"/>
      <c r="C504" s="2314"/>
      <c r="D504" s="2315"/>
      <c r="E504" s="2315"/>
      <c r="F504" s="2315"/>
      <c r="G504" s="2315"/>
      <c r="H504" s="2313" t="s">
        <v>897</v>
      </c>
      <c r="I504" s="2319">
        <f>SUM(I505:I506)</f>
        <v>902</v>
      </c>
      <c r="J504" s="2319"/>
      <c r="K504" s="2319"/>
      <c r="L504" s="2319"/>
      <c r="M504" s="2315"/>
      <c r="N504" s="2315"/>
      <c r="O504" s="2315"/>
      <c r="P504" s="2319"/>
      <c r="Q504" s="2314" t="s">
        <v>1804</v>
      </c>
      <c r="R504" s="2319">
        <v>-2870.9</v>
      </c>
      <c r="S504" s="2319">
        <v>-4379.41</v>
      </c>
      <c r="T504" s="2319">
        <v>-1473.13</v>
      </c>
      <c r="U504" s="2315"/>
      <c r="V504" s="2315"/>
      <c r="W504" s="2315"/>
      <c r="X504" s="2315"/>
      <c r="Y504" s="2315" t="e">
        <f>VLOOKUP(X504,Data!$D$2:$E$144,2,FALSE)</f>
        <v>#N/A</v>
      </c>
    </row>
    <row r="505" spans="1:25" ht="25.5" x14ac:dyDescent="0.2">
      <c r="A505" s="2322"/>
      <c r="B505" s="2322"/>
      <c r="C505" s="2324" t="s">
        <v>3248</v>
      </c>
      <c r="D505" s="280" t="s">
        <v>3115</v>
      </c>
      <c r="E505" s="2322" t="s">
        <v>2832</v>
      </c>
      <c r="F505" s="2322"/>
      <c r="G505" s="2322"/>
      <c r="H505" s="2311" t="s">
        <v>897</v>
      </c>
      <c r="I505" s="1090">
        <v>860</v>
      </c>
      <c r="J505" s="1090"/>
      <c r="K505" s="1090"/>
      <c r="L505" s="1090"/>
      <c r="P505" s="1090" t="s">
        <v>2336</v>
      </c>
      <c r="Q505" s="2312" t="s">
        <v>1804</v>
      </c>
      <c r="R505" s="1090"/>
      <c r="S505" s="1090"/>
      <c r="T505" s="1090"/>
      <c r="W505" s="2310" t="s">
        <v>2588</v>
      </c>
      <c r="X505" s="2310" t="s">
        <v>359</v>
      </c>
      <c r="Y505" s="2310">
        <f>VLOOKUP(X505,Data!$D$2:$E$144,2,FALSE)</f>
        <v>44423400</v>
      </c>
    </row>
    <row r="506" spans="1:25" ht="25.5" x14ac:dyDescent="0.2">
      <c r="A506" s="2322"/>
      <c r="B506" s="2322"/>
      <c r="C506" s="2324" t="s">
        <v>3249</v>
      </c>
      <c r="D506" s="2322" t="s">
        <v>3116</v>
      </c>
      <c r="E506" s="2322" t="s">
        <v>2835</v>
      </c>
      <c r="F506" s="2322"/>
      <c r="G506" s="2322"/>
      <c r="H506" s="2311" t="s">
        <v>897</v>
      </c>
      <c r="I506" s="1090">
        <v>42</v>
      </c>
      <c r="J506" s="1090"/>
      <c r="K506" s="1090"/>
      <c r="L506" s="1090"/>
      <c r="P506" s="1090" t="s">
        <v>2336</v>
      </c>
      <c r="Q506" s="2312" t="s">
        <v>1804</v>
      </c>
      <c r="R506" s="1090"/>
      <c r="S506" s="1090"/>
      <c r="T506" s="1090"/>
      <c r="W506" s="2310" t="s">
        <v>2588</v>
      </c>
      <c r="X506" s="2310" t="s">
        <v>359</v>
      </c>
      <c r="Y506" s="2310">
        <f>VLOOKUP(X506,Data!$D$2:$E$144,2,FALSE)</f>
        <v>44423400</v>
      </c>
    </row>
    <row r="507" spans="1:25" ht="25.5" x14ac:dyDescent="0.2">
      <c r="A507" s="2322"/>
      <c r="B507" s="2322"/>
      <c r="C507" s="2324" t="s">
        <v>1744</v>
      </c>
      <c r="D507" s="2322" t="s">
        <v>3010</v>
      </c>
      <c r="E507" s="2322" t="s">
        <v>2832</v>
      </c>
      <c r="F507" s="2322"/>
      <c r="G507" s="2322"/>
      <c r="H507" s="2311" t="s">
        <v>837</v>
      </c>
      <c r="I507" s="1090">
        <v>2480</v>
      </c>
      <c r="J507" s="1090"/>
      <c r="K507" s="1090"/>
      <c r="L507" s="1090"/>
      <c r="P507" s="1090" t="s">
        <v>2336</v>
      </c>
      <c r="Q507" s="2312" t="s">
        <v>1744</v>
      </c>
      <c r="R507" s="2318">
        <v>-121.43</v>
      </c>
      <c r="S507" s="2318">
        <v>-674.19</v>
      </c>
      <c r="T507" s="2318">
        <v>-1463.88</v>
      </c>
      <c r="W507" s="2310" t="s">
        <v>287</v>
      </c>
      <c r="X507" s="2310" t="s">
        <v>412</v>
      </c>
      <c r="Y507" s="2310">
        <f>VLOOKUP(X507,Data!$D$2:$E$144,2,FALSE)</f>
        <v>34300000</v>
      </c>
    </row>
    <row r="508" spans="1:25" x14ac:dyDescent="0.2">
      <c r="A508" s="2322"/>
      <c r="B508" s="2322"/>
      <c r="C508" s="2324" t="s">
        <v>1897</v>
      </c>
      <c r="D508" s="2322" t="s">
        <v>2901</v>
      </c>
      <c r="E508" s="2322" t="s">
        <v>2835</v>
      </c>
      <c r="F508" s="2322"/>
      <c r="G508" s="2322"/>
      <c r="H508" s="2311" t="s">
        <v>990</v>
      </c>
      <c r="I508" s="1090">
        <v>1449</v>
      </c>
      <c r="J508" s="1090"/>
      <c r="K508" s="1090"/>
      <c r="L508" s="1090"/>
      <c r="P508" s="1090" t="s">
        <v>2336</v>
      </c>
      <c r="Q508" s="2312" t="s">
        <v>1897</v>
      </c>
      <c r="R508" s="2318">
        <v>-531.20000000000005</v>
      </c>
      <c r="S508" s="2318">
        <v>-872.16</v>
      </c>
      <c r="T508" s="2318">
        <v>-1448.91</v>
      </c>
      <c r="W508" s="2310" t="s">
        <v>2379</v>
      </c>
      <c r="X508" s="2310" t="s">
        <v>338</v>
      </c>
      <c r="Y508" s="2310">
        <f>VLOOKUP(X508,Data!$D$2:$E$144,2,FALSE)</f>
        <v>18420000</v>
      </c>
    </row>
    <row r="509" spans="1:25" x14ac:dyDescent="0.2">
      <c r="A509" s="2322"/>
      <c r="B509" s="2322"/>
      <c r="C509" s="2324" t="s">
        <v>1718</v>
      </c>
      <c r="D509" s="2322" t="s">
        <v>2717</v>
      </c>
      <c r="E509" s="2322" t="s">
        <v>2372</v>
      </c>
      <c r="F509" s="2322"/>
      <c r="G509" s="2322"/>
      <c r="H509" s="2311" t="s">
        <v>811</v>
      </c>
      <c r="I509" s="1090">
        <v>1420</v>
      </c>
      <c r="J509" s="1090"/>
      <c r="K509" s="1090"/>
      <c r="L509" s="1090"/>
      <c r="P509" s="1090" t="s">
        <v>2337</v>
      </c>
      <c r="Q509" s="2312" t="s">
        <v>1718</v>
      </c>
      <c r="R509" s="2318">
        <v>-1963</v>
      </c>
      <c r="S509" s="2318">
        <v>-2022</v>
      </c>
      <c r="T509" s="2318">
        <v>-1420</v>
      </c>
      <c r="W509" s="2310" t="s">
        <v>276</v>
      </c>
      <c r="X509" s="2310" t="s">
        <v>309</v>
      </c>
      <c r="Y509" s="2310">
        <f>VLOOKUP(X509,Data!$D$2:$E$144,2,FALSE)</f>
        <v>80500000</v>
      </c>
    </row>
    <row r="510" spans="1:25" x14ac:dyDescent="0.2">
      <c r="A510" s="2315"/>
      <c r="B510" s="2315"/>
      <c r="C510" s="2314"/>
      <c r="D510" s="2315"/>
      <c r="E510" s="2315"/>
      <c r="F510" s="2315"/>
      <c r="G510" s="2315"/>
      <c r="H510" s="2313" t="s">
        <v>490</v>
      </c>
      <c r="I510" s="2319">
        <f>SUM(I511:I512)</f>
        <v>1952</v>
      </c>
      <c r="J510" s="2319"/>
      <c r="K510" s="2319"/>
      <c r="L510" s="2319"/>
      <c r="M510" s="2315"/>
      <c r="N510" s="2315"/>
      <c r="O510" s="2315"/>
      <c r="P510" s="2319"/>
      <c r="Q510" s="2314" t="s">
        <v>1397</v>
      </c>
      <c r="R510" s="2319">
        <v>-1208</v>
      </c>
      <c r="S510" s="2319">
        <v>-1735</v>
      </c>
      <c r="T510" s="2319">
        <v>-1417</v>
      </c>
      <c r="U510" s="2315"/>
      <c r="V510" s="2315"/>
      <c r="W510" s="2315"/>
      <c r="X510" s="2315"/>
      <c r="Y510" s="2315" t="e">
        <f>VLOOKUP(X510,Data!$D$2:$E$144,2,FALSE)</f>
        <v>#N/A</v>
      </c>
    </row>
    <row r="511" spans="1:25" x14ac:dyDescent="0.2">
      <c r="A511" s="2322"/>
      <c r="B511" s="2322"/>
      <c r="C511" s="2324" t="s">
        <v>3244</v>
      </c>
      <c r="D511" s="2322" t="s">
        <v>2912</v>
      </c>
      <c r="E511" s="2322" t="s">
        <v>2832</v>
      </c>
      <c r="F511" s="2322"/>
      <c r="G511" s="2322"/>
      <c r="H511" s="2311" t="s">
        <v>490</v>
      </c>
      <c r="I511" s="1090">
        <v>1462</v>
      </c>
      <c r="J511" s="1090"/>
      <c r="K511" s="1090"/>
      <c r="L511" s="1090"/>
      <c r="P511" s="1090" t="s">
        <v>2336</v>
      </c>
      <c r="Q511" s="2312" t="s">
        <v>1397</v>
      </c>
      <c r="R511" s="1090"/>
      <c r="S511" s="1090"/>
      <c r="T511" s="1090"/>
      <c r="W511" s="2310" t="s">
        <v>280</v>
      </c>
      <c r="X511" s="2310" t="s">
        <v>350</v>
      </c>
      <c r="Y511" s="2310">
        <f>VLOOKUP(X511,Data!$D$2:$E$144,2,FALSE)</f>
        <v>31500000</v>
      </c>
    </row>
    <row r="512" spans="1:25" x14ac:dyDescent="0.2">
      <c r="A512" s="2322"/>
      <c r="B512" s="2322"/>
      <c r="C512" s="2324" t="s">
        <v>3245</v>
      </c>
      <c r="D512" s="2322" t="s">
        <v>2912</v>
      </c>
      <c r="E512" s="2322" t="s">
        <v>2835</v>
      </c>
      <c r="F512" s="2322"/>
      <c r="G512" s="2322"/>
      <c r="H512" s="2311" t="s">
        <v>490</v>
      </c>
      <c r="I512" s="1090">
        <v>490</v>
      </c>
      <c r="J512" s="1090"/>
      <c r="K512" s="1090"/>
      <c r="L512" s="1090"/>
      <c r="P512" s="1090" t="s">
        <v>2336</v>
      </c>
      <c r="Q512" s="2312" t="s">
        <v>1397</v>
      </c>
      <c r="R512" s="1090"/>
      <c r="S512" s="1090"/>
      <c r="T512" s="1090"/>
      <c r="W512" s="2310" t="s">
        <v>280</v>
      </c>
      <c r="X512" s="2310" t="s">
        <v>350</v>
      </c>
      <c r="Y512" s="2310">
        <f>VLOOKUP(X512,Data!$D$2:$E$144,2,FALSE)</f>
        <v>31500000</v>
      </c>
    </row>
    <row r="513" spans="1:33" s="2315" customFormat="1" x14ac:dyDescent="0.2">
      <c r="A513" s="2310"/>
      <c r="B513" s="2310"/>
      <c r="C513" s="2312" t="s">
        <v>2214</v>
      </c>
      <c r="D513" s="2310"/>
      <c r="E513" s="2310"/>
      <c r="F513" s="2310"/>
      <c r="G513" s="2310"/>
      <c r="H513" s="2311" t="s">
        <v>1306</v>
      </c>
      <c r="I513" s="2318"/>
      <c r="J513" s="2318"/>
      <c r="K513" s="2318"/>
      <c r="L513" s="2318"/>
      <c r="M513" s="2310"/>
      <c r="N513" s="2310"/>
      <c r="O513" s="2310"/>
      <c r="P513" s="2318"/>
      <c r="Q513" s="2312" t="s">
        <v>2214</v>
      </c>
      <c r="R513" s="2318">
        <v>0</v>
      </c>
      <c r="S513" s="2318">
        <v>0</v>
      </c>
      <c r="T513" s="2318">
        <v>-1416.5</v>
      </c>
      <c r="U513" s="2310"/>
      <c r="V513" s="2310"/>
      <c r="W513" s="2310"/>
      <c r="X513" s="2310"/>
      <c r="Y513" s="2310" t="e">
        <f>VLOOKUP(X513,Data!$D$2:$E$144,2,FALSE)</f>
        <v>#N/A</v>
      </c>
      <c r="AG513" s="2317"/>
    </row>
    <row r="514" spans="1:33" ht="25.5" x14ac:dyDescent="0.2">
      <c r="C514" s="2312" t="s">
        <v>1611</v>
      </c>
      <c r="D514" s="2310" t="s">
        <v>2366</v>
      </c>
      <c r="E514" s="2310" t="s">
        <v>2351</v>
      </c>
      <c r="H514" s="2311" t="s">
        <v>704</v>
      </c>
      <c r="I514" s="2318">
        <v>1389</v>
      </c>
      <c r="J514" s="2318"/>
      <c r="K514" s="2318"/>
      <c r="L514" s="2318"/>
      <c r="P514" s="2318" t="s">
        <v>2336</v>
      </c>
      <c r="Q514" s="2312" t="s">
        <v>1611</v>
      </c>
      <c r="R514" s="2318">
        <v>-491.3</v>
      </c>
      <c r="S514" s="2318">
        <v>-663.95</v>
      </c>
      <c r="T514" s="2318">
        <v>-1389.48</v>
      </c>
      <c r="W514" s="2310" t="s">
        <v>2378</v>
      </c>
      <c r="X514" s="2310" t="s">
        <v>362</v>
      </c>
      <c r="Y514" s="2310">
        <f>VLOOKUP(X514,Data!$D$2:$E$144,2,FALSE)</f>
        <v>85147000</v>
      </c>
    </row>
    <row r="515" spans="1:33" x14ac:dyDescent="0.2">
      <c r="A515" s="2315"/>
      <c r="B515" s="2315"/>
      <c r="C515" s="2314"/>
      <c r="D515" s="2315"/>
      <c r="E515" s="2315"/>
      <c r="F515" s="2315"/>
      <c r="G515" s="2315"/>
      <c r="H515" s="2313" t="s">
        <v>502</v>
      </c>
      <c r="I515" s="2319">
        <f>SUM(I516:I517)</f>
        <v>1344.17</v>
      </c>
      <c r="J515" s="2319"/>
      <c r="K515" s="2319"/>
      <c r="L515" s="2319"/>
      <c r="M515" s="2315"/>
      <c r="N515" s="2315"/>
      <c r="O515" s="2315"/>
      <c r="P515" s="2319"/>
      <c r="Q515" s="2314" t="s">
        <v>1409</v>
      </c>
      <c r="R515" s="2319">
        <v>-1068.42</v>
      </c>
      <c r="S515" s="2319">
        <v>-939.21</v>
      </c>
      <c r="T515" s="2319">
        <v>-1343.69</v>
      </c>
      <c r="U515" s="2315"/>
      <c r="V515" s="2315"/>
      <c r="W515" s="2315"/>
      <c r="X515" s="2315"/>
      <c r="Y515" s="2315" t="e">
        <f>VLOOKUP(X515,Data!$D$2:$E$144,2,FALSE)</f>
        <v>#N/A</v>
      </c>
    </row>
    <row r="516" spans="1:33" s="2322" customFormat="1" x14ac:dyDescent="0.2">
      <c r="C516" s="2324" t="s">
        <v>2926</v>
      </c>
      <c r="D516" s="2322" t="s">
        <v>2642</v>
      </c>
      <c r="E516" s="2322" t="s">
        <v>2372</v>
      </c>
      <c r="H516" s="2311" t="s">
        <v>502</v>
      </c>
      <c r="I516" s="1090">
        <v>262.17</v>
      </c>
      <c r="J516" s="1090"/>
      <c r="K516" s="1090"/>
      <c r="L516" s="1090"/>
      <c r="M516" s="2310"/>
      <c r="N516" s="2310"/>
      <c r="O516" s="2310"/>
      <c r="P516" s="1090" t="s">
        <v>2336</v>
      </c>
      <c r="Q516" s="2312" t="s">
        <v>1409</v>
      </c>
      <c r="R516" s="1090"/>
      <c r="S516" s="1090"/>
      <c r="T516" s="1090"/>
      <c r="U516" s="2310"/>
      <c r="V516" s="2310"/>
      <c r="W516" s="2310" t="s">
        <v>277</v>
      </c>
      <c r="X516" s="2310" t="s">
        <v>323</v>
      </c>
      <c r="Y516" s="2310">
        <f>VLOOKUP(X516,Data!$D$2:$E$144,2,FALSE)</f>
        <v>41110000</v>
      </c>
      <c r="AG516" s="2325"/>
    </row>
    <row r="517" spans="1:33" s="2315" customFormat="1" x14ac:dyDescent="0.2">
      <c r="A517" s="2322"/>
      <c r="B517" s="2322"/>
      <c r="C517" s="2324" t="s">
        <v>2927</v>
      </c>
      <c r="D517" s="2322" t="s">
        <v>2928</v>
      </c>
      <c r="E517" s="2322" t="s">
        <v>2835</v>
      </c>
      <c r="F517" s="2322"/>
      <c r="G517" s="2322"/>
      <c r="H517" s="2311" t="s">
        <v>502</v>
      </c>
      <c r="I517" s="1090">
        <v>1082</v>
      </c>
      <c r="J517" s="1090"/>
      <c r="K517" s="1090"/>
      <c r="L517" s="1090"/>
      <c r="M517" s="2310"/>
      <c r="N517" s="2310"/>
      <c r="O517" s="2310"/>
      <c r="P517" s="1090" t="s">
        <v>2336</v>
      </c>
      <c r="Q517" s="2312" t="s">
        <v>1409</v>
      </c>
      <c r="R517" s="1090"/>
      <c r="S517" s="1090"/>
      <c r="T517" s="1090"/>
      <c r="U517" s="2310"/>
      <c r="V517" s="2310"/>
      <c r="W517" s="2310" t="s">
        <v>277</v>
      </c>
      <c r="X517" s="2310" t="s">
        <v>324</v>
      </c>
      <c r="Y517" s="2310">
        <f>VLOOKUP(X517,Data!$D$2:$E$144,2,FALSE)</f>
        <v>15000000</v>
      </c>
      <c r="AG517" s="2317"/>
    </row>
    <row r="518" spans="1:33" x14ac:dyDescent="0.2">
      <c r="C518" s="2312" t="s">
        <v>2207</v>
      </c>
      <c r="H518" s="2311" t="s">
        <v>1299</v>
      </c>
      <c r="I518" s="2318"/>
      <c r="J518" s="2318"/>
      <c r="K518" s="2318"/>
      <c r="L518" s="2318"/>
      <c r="P518" s="2318"/>
      <c r="Q518" s="2312" t="s">
        <v>2207</v>
      </c>
      <c r="R518" s="2318">
        <v>0</v>
      </c>
      <c r="S518" s="2318">
        <v>0</v>
      </c>
      <c r="T518" s="2318">
        <v>-1343.09</v>
      </c>
      <c r="Y518" s="2310" t="e">
        <f>VLOOKUP(X518,Data!$D$2:$E$144,2,FALSE)</f>
        <v>#N/A</v>
      </c>
    </row>
    <row r="519" spans="1:33" x14ac:dyDescent="0.2">
      <c r="A519" s="2315"/>
      <c r="B519" s="2315"/>
      <c r="C519" s="2314"/>
      <c r="D519" s="2315"/>
      <c r="E519" s="2315"/>
      <c r="F519" s="2315"/>
      <c r="G519" s="2315"/>
      <c r="H519" s="2313" t="s">
        <v>785</v>
      </c>
      <c r="I519" s="2319">
        <f>SUM(I520:I521)</f>
        <v>1928.52</v>
      </c>
      <c r="J519" s="2319"/>
      <c r="K519" s="2319"/>
      <c r="L519" s="2319"/>
      <c r="M519" s="2315"/>
      <c r="N519" s="2315"/>
      <c r="O519" s="2315"/>
      <c r="P519" s="2319"/>
      <c r="Q519" s="2314" t="s">
        <v>1692</v>
      </c>
      <c r="R519" s="2319">
        <v>-1079.2</v>
      </c>
      <c r="S519" s="2319">
        <v>-1602.76</v>
      </c>
      <c r="T519" s="2319">
        <v>-1331.14</v>
      </c>
      <c r="U519" s="2315"/>
      <c r="V519" s="2315"/>
      <c r="W519" s="2315"/>
      <c r="X519" s="2315"/>
      <c r="Y519" s="2315" t="e">
        <f>VLOOKUP(X519,Data!$D$2:$E$144,2,FALSE)</f>
        <v>#N/A</v>
      </c>
    </row>
    <row r="520" spans="1:33" ht="25.5" x14ac:dyDescent="0.2">
      <c r="A520" s="2322"/>
      <c r="B520" s="2322"/>
      <c r="C520" s="2324" t="s">
        <v>2711</v>
      </c>
      <c r="D520" s="2322" t="s">
        <v>2528</v>
      </c>
      <c r="E520" s="2322" t="s">
        <v>2524</v>
      </c>
      <c r="F520" s="2322"/>
      <c r="G520" s="2322"/>
      <c r="H520" s="2311" t="s">
        <v>785</v>
      </c>
      <c r="I520" s="1090">
        <v>1331</v>
      </c>
      <c r="J520" s="1090"/>
      <c r="K520" s="1090"/>
      <c r="L520" s="1090"/>
      <c r="P520" s="1090" t="s">
        <v>2336</v>
      </c>
      <c r="Q520" s="2312" t="s">
        <v>1692</v>
      </c>
      <c r="R520" s="1090"/>
      <c r="S520" s="1090"/>
      <c r="T520" s="1090"/>
      <c r="W520" s="2310" t="s">
        <v>276</v>
      </c>
      <c r="X520" s="2310" t="s">
        <v>309</v>
      </c>
      <c r="Y520" s="2310">
        <f>VLOOKUP(X520,Data!$D$2:$E$144,2,FALSE)</f>
        <v>80500000</v>
      </c>
    </row>
    <row r="521" spans="1:33" s="2315" customFormat="1" ht="25.5" x14ac:dyDescent="0.2">
      <c r="A521" s="2322"/>
      <c r="B521" s="2322"/>
      <c r="C521" s="2324" t="s">
        <v>2712</v>
      </c>
      <c r="D521" s="2322" t="s">
        <v>2710</v>
      </c>
      <c r="E521" s="2322" t="s">
        <v>2372</v>
      </c>
      <c r="F521" s="2322"/>
      <c r="G521" s="2322"/>
      <c r="H521" s="2311" t="s">
        <v>785</v>
      </c>
      <c r="I521" s="1090">
        <v>597.52</v>
      </c>
      <c r="J521" s="1090"/>
      <c r="K521" s="1090"/>
      <c r="L521" s="1090"/>
      <c r="M521" s="2310"/>
      <c r="N521" s="2310"/>
      <c r="O521" s="2310"/>
      <c r="P521" s="1090" t="s">
        <v>2336</v>
      </c>
      <c r="Q521" s="2312" t="s">
        <v>1692</v>
      </c>
      <c r="R521" s="1090"/>
      <c r="S521" s="1090"/>
      <c r="T521" s="1090"/>
      <c r="U521" s="2310"/>
      <c r="V521" s="2310"/>
      <c r="W521" s="2310" t="s">
        <v>276</v>
      </c>
      <c r="X521" s="2310" t="s">
        <v>309</v>
      </c>
      <c r="Y521" s="2310">
        <f>VLOOKUP(X521,Data!$D$2:$E$144,2,FALSE)</f>
        <v>80500000</v>
      </c>
      <c r="AG521" s="2317"/>
    </row>
    <row r="522" spans="1:33" s="2322" customFormat="1" x14ac:dyDescent="0.2">
      <c r="A522" s="2310"/>
      <c r="B522" s="2310"/>
      <c r="C522" s="2312" t="s">
        <v>2146</v>
      </c>
      <c r="D522" s="2310" t="s">
        <v>2374</v>
      </c>
      <c r="E522" s="2310" t="s">
        <v>2346</v>
      </c>
      <c r="F522" s="2310"/>
      <c r="G522" s="2310"/>
      <c r="H522" s="2311" t="s">
        <v>1238</v>
      </c>
      <c r="I522" s="2318">
        <v>1330</v>
      </c>
      <c r="J522" s="2318"/>
      <c r="K522" s="2318"/>
      <c r="L522" s="2318"/>
      <c r="M522" s="2310"/>
      <c r="N522" s="2310"/>
      <c r="O522" s="2310"/>
      <c r="P522" s="2318" t="s">
        <v>2336</v>
      </c>
      <c r="Q522" s="2312" t="s">
        <v>2146</v>
      </c>
      <c r="R522" s="2318">
        <v>0</v>
      </c>
      <c r="S522" s="2318">
        <v>-735</v>
      </c>
      <c r="T522" s="2318">
        <v>-1330</v>
      </c>
      <c r="U522" s="2310"/>
      <c r="V522" s="2310"/>
      <c r="W522" s="2310" t="s">
        <v>276</v>
      </c>
      <c r="X522" s="2310" t="s">
        <v>305</v>
      </c>
      <c r="Y522" s="2310">
        <f>VLOOKUP(X522,Data!$D$2:$E$144,2,FALSE)</f>
        <v>79340000</v>
      </c>
      <c r="AG522" s="2325"/>
    </row>
    <row r="523" spans="1:33" s="2322" customFormat="1" ht="25.5" x14ac:dyDescent="0.2">
      <c r="C523" s="2324" t="s">
        <v>1509</v>
      </c>
      <c r="D523" s="2322" t="s">
        <v>3087</v>
      </c>
      <c r="E523" s="2322" t="s">
        <v>2832</v>
      </c>
      <c r="H523" s="2311" t="s">
        <v>602</v>
      </c>
      <c r="I523" s="1090">
        <v>1329</v>
      </c>
      <c r="J523" s="1090"/>
      <c r="K523" s="1090"/>
      <c r="L523" s="1090"/>
      <c r="M523" s="2310"/>
      <c r="N523" s="2310"/>
      <c r="O523" s="2310"/>
      <c r="P523" s="1090" t="s">
        <v>2336</v>
      </c>
      <c r="Q523" s="2312" t="s">
        <v>1509</v>
      </c>
      <c r="R523" s="2318">
        <v>-2871.83</v>
      </c>
      <c r="S523" s="2318">
        <v>-2785.66</v>
      </c>
      <c r="T523" s="2318">
        <v>-1329.45</v>
      </c>
      <c r="U523" s="2310"/>
      <c r="V523" s="2310"/>
      <c r="W523" s="2310" t="s">
        <v>287</v>
      </c>
      <c r="X523" s="2310" t="s">
        <v>412</v>
      </c>
      <c r="Y523" s="2310">
        <f>VLOOKUP(X523,Data!$D$2:$E$144,2,FALSE)</f>
        <v>34300000</v>
      </c>
      <c r="AG523" s="2325"/>
    </row>
    <row r="524" spans="1:33" s="2322" customFormat="1" ht="25.5" x14ac:dyDescent="0.2">
      <c r="C524" s="2324" t="s">
        <v>1554</v>
      </c>
      <c r="D524" s="2322" t="s">
        <v>3138</v>
      </c>
      <c r="E524" s="2322" t="s">
        <v>2835</v>
      </c>
      <c r="H524" s="2311" t="s">
        <v>647</v>
      </c>
      <c r="I524" s="1090">
        <v>1323</v>
      </c>
      <c r="J524" s="1090"/>
      <c r="K524" s="1090"/>
      <c r="L524" s="1090"/>
      <c r="M524" s="2310"/>
      <c r="N524" s="2310"/>
      <c r="O524" s="2310"/>
      <c r="P524" s="1090" t="s">
        <v>2336</v>
      </c>
      <c r="Q524" s="2312" t="s">
        <v>1554</v>
      </c>
      <c r="R524" s="2318">
        <v>-477.5</v>
      </c>
      <c r="S524" s="2318">
        <v>-909.17</v>
      </c>
      <c r="T524" s="2318">
        <v>-1322.84</v>
      </c>
      <c r="U524" s="2310"/>
      <c r="V524" s="2310"/>
      <c r="W524" s="2310" t="s">
        <v>2379</v>
      </c>
      <c r="X524" s="2310" t="s">
        <v>343</v>
      </c>
      <c r="Y524" s="2310">
        <f>VLOOKUP(X524,Data!$D$2:$E$144,2,FALSE)</f>
        <v>18100000</v>
      </c>
      <c r="AG524" s="2325"/>
    </row>
    <row r="525" spans="1:33" s="2322" customFormat="1" x14ac:dyDescent="0.2">
      <c r="A525" s="2315"/>
      <c r="B525" s="2315"/>
      <c r="C525" s="2314"/>
      <c r="D525" s="68"/>
      <c r="E525" s="2315"/>
      <c r="F525" s="2315"/>
      <c r="G525" s="2315"/>
      <c r="H525" s="2313" t="s">
        <v>619</v>
      </c>
      <c r="I525" s="2319">
        <f>SUM(I526:I527)</f>
        <v>1322</v>
      </c>
      <c r="J525" s="2319"/>
      <c r="K525" s="2319"/>
      <c r="L525" s="2319"/>
      <c r="M525" s="2315"/>
      <c r="N525" s="2315"/>
      <c r="O525" s="2315"/>
      <c r="P525" s="2319"/>
      <c r="Q525" s="2314" t="s">
        <v>1526</v>
      </c>
      <c r="R525" s="2319">
        <v>-3264</v>
      </c>
      <c r="S525" s="2319">
        <v>-3265.63</v>
      </c>
      <c r="T525" s="2319">
        <v>-1322.14</v>
      </c>
      <c r="U525" s="2315"/>
      <c r="V525" s="2315"/>
      <c r="W525" s="2315" t="s">
        <v>427</v>
      </c>
      <c r="X525" s="2315" t="s">
        <v>372</v>
      </c>
      <c r="Y525" s="2315">
        <f>VLOOKUP(X525,Data!$D$2:$E$144,2,FALSE)</f>
        <v>72300000</v>
      </c>
      <c r="AG525" s="2325"/>
    </row>
    <row r="526" spans="1:33" s="2322" customFormat="1" x14ac:dyDescent="0.2">
      <c r="A526" s="2310"/>
      <c r="B526" s="2310"/>
      <c r="C526" s="2312" t="s">
        <v>2676</v>
      </c>
      <c r="D526" s="14" t="s">
        <v>2420</v>
      </c>
      <c r="E526" s="2310" t="s">
        <v>2345</v>
      </c>
      <c r="F526" s="2310"/>
      <c r="G526" s="2310"/>
      <c r="H526" s="2311" t="s">
        <v>619</v>
      </c>
      <c r="I526" s="1090">
        <v>1238</v>
      </c>
      <c r="J526" s="1090"/>
      <c r="K526" s="1090"/>
      <c r="L526" s="1090"/>
      <c r="M526" s="2310"/>
      <c r="N526" s="2310"/>
      <c r="O526" s="2310"/>
      <c r="P526" s="1090" t="s">
        <v>2336</v>
      </c>
      <c r="Q526" s="2312" t="s">
        <v>1526</v>
      </c>
      <c r="R526" s="1090"/>
      <c r="S526" s="1090"/>
      <c r="T526" s="1090"/>
      <c r="U526" s="2310"/>
      <c r="V526" s="2310"/>
      <c r="W526" s="2310" t="s">
        <v>427</v>
      </c>
      <c r="X526" s="2310" t="s">
        <v>372</v>
      </c>
      <c r="Y526" s="2310">
        <f>VLOOKUP(X526,Data!$D$2:$E$144,2,FALSE)</f>
        <v>72300000</v>
      </c>
      <c r="AG526" s="2325"/>
    </row>
    <row r="527" spans="1:33" x14ac:dyDescent="0.2">
      <c r="A527" s="2322"/>
      <c r="B527" s="2322"/>
      <c r="C527" s="2324" t="s">
        <v>2677</v>
      </c>
      <c r="D527" s="14" t="s">
        <v>2674</v>
      </c>
      <c r="E527" s="2322" t="s">
        <v>2372</v>
      </c>
      <c r="F527" s="2322"/>
      <c r="G527" s="2322"/>
      <c r="H527" s="2311" t="s">
        <v>619</v>
      </c>
      <c r="I527" s="1090">
        <v>84</v>
      </c>
      <c r="J527" s="1090"/>
      <c r="K527" s="1090"/>
      <c r="L527" s="1090"/>
      <c r="P527" s="1090" t="s">
        <v>2336</v>
      </c>
      <c r="Q527" s="2312" t="s">
        <v>1526</v>
      </c>
      <c r="R527" s="1090"/>
      <c r="S527" s="1090"/>
      <c r="T527" s="1090"/>
      <c r="W527" s="2310" t="s">
        <v>427</v>
      </c>
      <c r="X527" s="2310" t="s">
        <v>372</v>
      </c>
      <c r="Y527" s="2310">
        <f>VLOOKUP(X527,Data!$D$2:$E$144,2,FALSE)</f>
        <v>72300000</v>
      </c>
    </row>
    <row r="528" spans="1:33" ht="25.5" x14ac:dyDescent="0.2">
      <c r="A528" s="2322"/>
      <c r="B528" s="2322"/>
      <c r="C528" s="2324" t="s">
        <v>1452</v>
      </c>
      <c r="D528" s="2322" t="s">
        <v>3006</v>
      </c>
      <c r="E528" s="2322" t="s">
        <v>2832</v>
      </c>
      <c r="F528" s="2322"/>
      <c r="G528" s="2322"/>
      <c r="H528" s="2311" t="s">
        <v>545</v>
      </c>
      <c r="I528" s="1090">
        <v>1900</v>
      </c>
      <c r="J528" s="1090"/>
      <c r="K528" s="1090"/>
      <c r="L528" s="1090"/>
      <c r="P528" s="1090" t="s">
        <v>2336</v>
      </c>
      <c r="Q528" s="2312" t="s">
        <v>1452</v>
      </c>
      <c r="R528" s="2318">
        <v>-1977.13</v>
      </c>
      <c r="S528" s="2318">
        <v>-1630.21</v>
      </c>
      <c r="T528" s="2318">
        <v>-1306.6400000000001</v>
      </c>
      <c r="W528" s="2310" t="s">
        <v>287</v>
      </c>
      <c r="X528" s="2310" t="s">
        <v>408</v>
      </c>
      <c r="Y528" s="2310">
        <f>VLOOKUP(X528,Data!$D$2:$E$144,2,FALSE)</f>
        <v>9130000</v>
      </c>
    </row>
    <row r="529" spans="1:25" x14ac:dyDescent="0.2">
      <c r="A529" s="2322"/>
      <c r="B529" s="2322"/>
      <c r="C529" s="2324" t="s">
        <v>1971</v>
      </c>
      <c r="D529" s="2322" t="s">
        <v>2740</v>
      </c>
      <c r="E529" s="2322" t="s">
        <v>2372</v>
      </c>
      <c r="F529" s="2322"/>
      <c r="G529" s="2322"/>
      <c r="H529" s="2311" t="s">
        <v>1064</v>
      </c>
      <c r="I529" s="1090">
        <v>1623</v>
      </c>
      <c r="J529" s="1090"/>
      <c r="K529" s="1090"/>
      <c r="L529" s="1090"/>
      <c r="P529" s="1090" t="s">
        <v>2336</v>
      </c>
      <c r="Q529" s="2312" t="s">
        <v>1971</v>
      </c>
      <c r="R529" s="2318">
        <v>-1747</v>
      </c>
      <c r="S529" s="2318">
        <v>-1697</v>
      </c>
      <c r="T529" s="2318">
        <v>-1298.4000000000001</v>
      </c>
      <c r="W529" s="2310" t="s">
        <v>276</v>
      </c>
      <c r="X529" s="2310" t="s">
        <v>309</v>
      </c>
      <c r="Y529" s="2310">
        <f>VLOOKUP(X529,Data!$D$2:$E$144,2,FALSE)</f>
        <v>80500000</v>
      </c>
    </row>
    <row r="530" spans="1:25" ht="25.5" x14ac:dyDescent="0.2">
      <c r="A530" s="2322"/>
      <c r="B530" s="2322"/>
      <c r="C530" s="2324" t="s">
        <v>1675</v>
      </c>
      <c r="D530" s="2322" t="s">
        <v>2902</v>
      </c>
      <c r="E530" s="2322" t="s">
        <v>2832</v>
      </c>
      <c r="F530" s="2322"/>
      <c r="G530" s="2322"/>
      <c r="H530" s="2311" t="s">
        <v>768</v>
      </c>
      <c r="I530" s="1090">
        <v>1285</v>
      </c>
      <c r="J530" s="1090"/>
      <c r="K530" s="1090"/>
      <c r="L530" s="1090"/>
      <c r="P530" s="1090" t="s">
        <v>2336</v>
      </c>
      <c r="Q530" s="2312" t="s">
        <v>1675</v>
      </c>
      <c r="R530" s="2318">
        <v>0</v>
      </c>
      <c r="S530" s="2318">
        <v>-1755</v>
      </c>
      <c r="T530" s="2318">
        <v>-1285</v>
      </c>
      <c r="W530" s="2310" t="s">
        <v>287</v>
      </c>
      <c r="X530" s="2310" t="s">
        <v>413</v>
      </c>
      <c r="Y530" s="2310">
        <f>VLOOKUP(X530,Data!$D$2:$E$144,2,FALSE)</f>
        <v>50110000</v>
      </c>
    </row>
    <row r="531" spans="1:25" x14ac:dyDescent="0.2">
      <c r="C531" s="2312" t="s">
        <v>2010</v>
      </c>
      <c r="H531" s="2311" t="s">
        <v>1103</v>
      </c>
      <c r="I531" s="2318"/>
      <c r="J531" s="2318"/>
      <c r="K531" s="2318"/>
      <c r="L531" s="2318"/>
      <c r="P531" s="2318"/>
      <c r="Q531" s="2312" t="s">
        <v>2010</v>
      </c>
      <c r="R531" s="2318">
        <v>-3387.76</v>
      </c>
      <c r="S531" s="2318">
        <v>-2200</v>
      </c>
      <c r="T531" s="2318">
        <v>-1284.6500000000001</v>
      </c>
      <c r="Y531" s="2310" t="e">
        <f>VLOOKUP(X531,Data!$D$2:$E$144,2,FALSE)</f>
        <v>#N/A</v>
      </c>
    </row>
    <row r="532" spans="1:25" x14ac:dyDescent="0.2">
      <c r="A532" s="2315"/>
      <c r="B532" s="2315"/>
      <c r="C532" s="2314"/>
      <c r="D532" s="2315"/>
      <c r="E532" s="2315"/>
      <c r="F532" s="2315"/>
      <c r="G532" s="2315"/>
      <c r="H532" s="2313" t="s">
        <v>726</v>
      </c>
      <c r="I532" s="2319">
        <f>SUM(I533:I534)</f>
        <v>1158</v>
      </c>
      <c r="J532" s="2319"/>
      <c r="K532" s="2319"/>
      <c r="L532" s="2319"/>
      <c r="M532" s="2315"/>
      <c r="N532" s="2315"/>
      <c r="O532" s="2315"/>
      <c r="P532" s="2319"/>
      <c r="Q532" s="2314" t="s">
        <v>1633</v>
      </c>
      <c r="R532" s="2319">
        <v>-597.21</v>
      </c>
      <c r="S532" s="2319">
        <v>-910.61</v>
      </c>
      <c r="T532" s="2319">
        <v>-1275.0999999999999</v>
      </c>
      <c r="U532" s="2315"/>
      <c r="V532" s="2315"/>
      <c r="W532" s="2315"/>
      <c r="X532" s="2315"/>
      <c r="Y532" s="2315" t="e">
        <f>VLOOKUP(X532,Data!$D$2:$E$144,2,FALSE)</f>
        <v>#N/A</v>
      </c>
    </row>
    <row r="533" spans="1:25" ht="25.5" x14ac:dyDescent="0.2">
      <c r="A533" s="2322"/>
      <c r="B533" s="2322"/>
      <c r="C533" s="2324" t="s">
        <v>2950</v>
      </c>
      <c r="D533" s="2322" t="s">
        <v>2948</v>
      </c>
      <c r="E533" s="2322" t="s">
        <v>2832</v>
      </c>
      <c r="F533" s="2322"/>
      <c r="G533" s="2322"/>
      <c r="H533" s="2311" t="s">
        <v>726</v>
      </c>
      <c r="I533" s="1090">
        <v>1050</v>
      </c>
      <c r="J533" s="1090"/>
      <c r="K533" s="1090"/>
      <c r="L533" s="1090"/>
      <c r="P533" s="1090" t="s">
        <v>2336</v>
      </c>
      <c r="Q533" s="2312" t="s">
        <v>1633</v>
      </c>
      <c r="R533" s="1090"/>
      <c r="S533" s="1090"/>
      <c r="T533" s="1090"/>
      <c r="W533" s="2310" t="s">
        <v>287</v>
      </c>
      <c r="X533" s="2310" t="s">
        <v>412</v>
      </c>
      <c r="Y533" s="2310">
        <f>VLOOKUP(X533,Data!$D$2:$E$144,2,FALSE)</f>
        <v>34300000</v>
      </c>
    </row>
    <row r="534" spans="1:25" ht="25.5" x14ac:dyDescent="0.2">
      <c r="A534" s="2322"/>
      <c r="B534" s="2322"/>
      <c r="C534" s="2324" t="s">
        <v>2951</v>
      </c>
      <c r="D534" s="2322" t="s">
        <v>2949</v>
      </c>
      <c r="E534" s="2322" t="s">
        <v>2835</v>
      </c>
      <c r="F534" s="2322"/>
      <c r="G534" s="2322"/>
      <c r="H534" s="2311" t="s">
        <v>726</v>
      </c>
      <c r="I534" s="1090">
        <v>108</v>
      </c>
      <c r="J534" s="1090"/>
      <c r="K534" s="1090"/>
      <c r="L534" s="1090"/>
      <c r="P534" s="1090" t="s">
        <v>2336</v>
      </c>
      <c r="Q534" s="2312" t="s">
        <v>1633</v>
      </c>
      <c r="R534" s="1090"/>
      <c r="S534" s="1090"/>
      <c r="T534" s="1090"/>
      <c r="X534" s="2310" t="s">
        <v>412</v>
      </c>
      <c r="Y534" s="2310">
        <f>VLOOKUP(X534,Data!$D$2:$E$144,2,FALSE)</f>
        <v>34300000</v>
      </c>
    </row>
    <row r="535" spans="1:25" x14ac:dyDescent="0.2">
      <c r="C535" s="2312" t="s">
        <v>1735</v>
      </c>
      <c r="H535" s="2311" t="s">
        <v>828</v>
      </c>
      <c r="I535" s="2318"/>
      <c r="J535" s="2318"/>
      <c r="K535" s="2318"/>
      <c r="L535" s="2318"/>
      <c r="P535" s="2318"/>
      <c r="Q535" s="2312" t="s">
        <v>1735</v>
      </c>
      <c r="R535" s="2318">
        <v>-1549.62</v>
      </c>
      <c r="S535" s="2318">
        <v>-1082.4000000000001</v>
      </c>
      <c r="T535" s="2318">
        <v>-1264.56</v>
      </c>
      <c r="Y535" s="2310" t="e">
        <f>VLOOKUP(X535,Data!$D$2:$E$144,2,FALSE)</f>
        <v>#N/A</v>
      </c>
    </row>
    <row r="536" spans="1:25" x14ac:dyDescent="0.2">
      <c r="C536" s="2312" t="s">
        <v>2164</v>
      </c>
      <c r="D536" s="2322" t="s">
        <v>2473</v>
      </c>
      <c r="E536" s="2310" t="s">
        <v>2345</v>
      </c>
      <c r="H536" s="2311" t="s">
        <v>1256</v>
      </c>
      <c r="I536" s="1090">
        <v>1200</v>
      </c>
      <c r="J536" s="1090"/>
      <c r="K536" s="1090"/>
      <c r="L536" s="1090"/>
      <c r="P536" s="1090" t="s">
        <v>2336</v>
      </c>
      <c r="Q536" s="2312" t="s">
        <v>2164</v>
      </c>
      <c r="R536" s="2318">
        <v>0</v>
      </c>
      <c r="S536" s="2318">
        <v>-274.95</v>
      </c>
      <c r="T536" s="2318">
        <v>-1249.81</v>
      </c>
      <c r="W536" s="2310" t="s">
        <v>427</v>
      </c>
      <c r="X536" s="2310" t="s">
        <v>374</v>
      </c>
      <c r="Y536" s="2310">
        <f>VLOOKUP(X536,Data!$D$2:$E$144,2,FALSE)</f>
        <v>48800000</v>
      </c>
    </row>
    <row r="537" spans="1:25" x14ac:dyDescent="0.2">
      <c r="C537" s="2312" t="s">
        <v>2202</v>
      </c>
      <c r="H537" s="2311" t="s">
        <v>1294</v>
      </c>
      <c r="I537" s="2318"/>
      <c r="J537" s="2318"/>
      <c r="K537" s="2318"/>
      <c r="L537" s="2318"/>
      <c r="P537" s="2318"/>
      <c r="Q537" s="2312" t="s">
        <v>2202</v>
      </c>
      <c r="R537" s="2318">
        <v>0</v>
      </c>
      <c r="S537" s="2318">
        <v>0</v>
      </c>
      <c r="T537" s="2318">
        <v>-1231.04</v>
      </c>
      <c r="Y537" s="2310" t="e">
        <f>VLOOKUP(X537,Data!$D$2:$E$144,2,FALSE)</f>
        <v>#N/A</v>
      </c>
    </row>
    <row r="538" spans="1:25" x14ac:dyDescent="0.2">
      <c r="A538" s="2315"/>
      <c r="B538" s="2315"/>
      <c r="C538" s="2314"/>
      <c r="D538" s="2315"/>
      <c r="E538" s="2315"/>
      <c r="F538" s="2315"/>
      <c r="G538" s="2315"/>
      <c r="H538" s="2313" t="s">
        <v>618</v>
      </c>
      <c r="I538" s="2319">
        <f>SUM(I539:I540)</f>
        <v>711</v>
      </c>
      <c r="J538" s="2319"/>
      <c r="K538" s="2319"/>
      <c r="L538" s="2319"/>
      <c r="M538" s="2315"/>
      <c r="N538" s="2315"/>
      <c r="O538" s="2315"/>
      <c r="P538" s="2319"/>
      <c r="Q538" s="2314" t="s">
        <v>1525</v>
      </c>
      <c r="R538" s="2319">
        <v>-450</v>
      </c>
      <c r="S538" s="2319">
        <v>-1130</v>
      </c>
      <c r="T538" s="2319">
        <v>-1211</v>
      </c>
      <c r="U538" s="2315"/>
      <c r="V538" s="2315"/>
      <c r="W538" s="2315"/>
      <c r="X538" s="2315"/>
      <c r="Y538" s="2315" t="e">
        <f>VLOOKUP(X538,Data!$D$2:$E$144,2,FALSE)</f>
        <v>#N/A</v>
      </c>
    </row>
    <row r="539" spans="1:25" x14ac:dyDescent="0.2">
      <c r="C539" s="2312" t="s">
        <v>2672</v>
      </c>
      <c r="D539" s="2310" t="s">
        <v>2348</v>
      </c>
      <c r="E539" s="2310" t="s">
        <v>2346</v>
      </c>
      <c r="H539" s="2311" t="s">
        <v>618</v>
      </c>
      <c r="I539" s="2318">
        <v>0</v>
      </c>
      <c r="J539" s="2318"/>
      <c r="K539" s="2318"/>
      <c r="L539" s="2318"/>
      <c r="P539" s="2318" t="s">
        <v>2336</v>
      </c>
      <c r="Q539" s="2312" t="s">
        <v>1525</v>
      </c>
      <c r="R539" s="1090"/>
      <c r="S539" s="1090"/>
      <c r="T539" s="1090"/>
      <c r="W539" s="2310" t="s">
        <v>276</v>
      </c>
      <c r="X539" s="2310" t="s">
        <v>304</v>
      </c>
      <c r="Y539" s="2310">
        <f>VLOOKUP(X539,Data!$D$2:$E$144,2,FALSE)</f>
        <v>75100000</v>
      </c>
    </row>
    <row r="540" spans="1:25" x14ac:dyDescent="0.2">
      <c r="A540" s="2322"/>
      <c r="B540" s="2322"/>
      <c r="C540" s="2324" t="s">
        <v>2673</v>
      </c>
      <c r="D540" s="2322" t="s">
        <v>2671</v>
      </c>
      <c r="E540" s="2322" t="s">
        <v>2372</v>
      </c>
      <c r="F540" s="2322"/>
      <c r="G540" s="2322"/>
      <c r="H540" s="2311" t="s">
        <v>618</v>
      </c>
      <c r="I540" s="1090">
        <v>711</v>
      </c>
      <c r="J540" s="1090"/>
      <c r="K540" s="1090"/>
      <c r="L540" s="1090"/>
      <c r="P540" s="1090" t="s">
        <v>2336</v>
      </c>
      <c r="Q540" s="2312" t="s">
        <v>1525</v>
      </c>
      <c r="R540" s="1090"/>
      <c r="S540" s="1090"/>
      <c r="T540" s="1090"/>
      <c r="W540" s="2310" t="s">
        <v>276</v>
      </c>
      <c r="X540" s="2310" t="s">
        <v>309</v>
      </c>
      <c r="Y540" s="2310">
        <f>VLOOKUP(X540,Data!$D$2:$E$144,2,FALSE)</f>
        <v>80500000</v>
      </c>
    </row>
    <row r="541" spans="1:25" x14ac:dyDescent="0.2">
      <c r="A541" s="2322"/>
      <c r="B541" s="2322"/>
      <c r="C541" s="2324" t="s">
        <v>1959</v>
      </c>
      <c r="D541" s="2322" t="s">
        <v>2837</v>
      </c>
      <c r="E541" s="2322" t="s">
        <v>2832</v>
      </c>
      <c r="F541" s="2322"/>
      <c r="G541" s="2322"/>
      <c r="H541" s="2311" t="s">
        <v>1052</v>
      </c>
      <c r="I541" s="1090">
        <v>1203</v>
      </c>
      <c r="J541" s="1090"/>
      <c r="K541" s="1090"/>
      <c r="L541" s="1090"/>
      <c r="P541" s="1090" t="s">
        <v>2336</v>
      </c>
      <c r="Q541" s="2312" t="s">
        <v>1959</v>
      </c>
      <c r="R541" s="2318">
        <v>-1141.6400000000001</v>
      </c>
      <c r="S541" s="2318">
        <v>-590.65</v>
      </c>
      <c r="T541" s="2318">
        <v>-1203.21</v>
      </c>
      <c r="W541" s="2310" t="s">
        <v>2503</v>
      </c>
      <c r="X541" s="2310" t="s">
        <v>395</v>
      </c>
      <c r="Y541" s="2310">
        <f>VLOOKUP(X541,Data!$D$2:$E$144,2,FALSE)</f>
        <v>35110000</v>
      </c>
    </row>
    <row r="542" spans="1:25" x14ac:dyDescent="0.2">
      <c r="C542" s="2312" t="s">
        <v>1680</v>
      </c>
      <c r="H542" s="2311" t="s">
        <v>773</v>
      </c>
      <c r="I542" s="2318"/>
      <c r="J542" s="2318"/>
      <c r="K542" s="2318"/>
      <c r="L542" s="2318"/>
      <c r="P542" s="2318"/>
      <c r="Q542" s="2312" t="s">
        <v>1680</v>
      </c>
      <c r="R542" s="2318">
        <v>-1130</v>
      </c>
      <c r="S542" s="2318">
        <v>-2090</v>
      </c>
      <c r="T542" s="2318">
        <v>-1185</v>
      </c>
      <c r="Y542" s="2310" t="e">
        <f>VLOOKUP(X542,Data!$D$2:$E$144,2,FALSE)</f>
        <v>#N/A</v>
      </c>
    </row>
    <row r="543" spans="1:25" ht="25.5" x14ac:dyDescent="0.2">
      <c r="A543" s="2322"/>
      <c r="B543" s="2322"/>
      <c r="C543" s="2324" t="s">
        <v>1985</v>
      </c>
      <c r="D543" s="2322" t="s">
        <v>2747</v>
      </c>
      <c r="E543" s="2322" t="s">
        <v>2372</v>
      </c>
      <c r="F543" s="2322"/>
      <c r="G543" s="2322"/>
      <c r="H543" s="2311" t="s">
        <v>1078</v>
      </c>
      <c r="I543" s="1090">
        <v>1170</v>
      </c>
      <c r="J543" s="1090"/>
      <c r="K543" s="1090"/>
      <c r="L543" s="1090"/>
      <c r="P543" s="1090" t="s">
        <v>2336</v>
      </c>
      <c r="Q543" s="2312" t="s">
        <v>1985</v>
      </c>
      <c r="R543" s="2318">
        <v>-800</v>
      </c>
      <c r="S543" s="2318">
        <v>-1380</v>
      </c>
      <c r="T543" s="2318">
        <v>-1170</v>
      </c>
      <c r="W543" s="2310" t="s">
        <v>287</v>
      </c>
      <c r="X543" s="2310" t="s">
        <v>417</v>
      </c>
      <c r="Y543" s="2310">
        <f>VLOOKUP(X543,Data!$D$2:$E$144,2,FALSE)</f>
        <v>43800000</v>
      </c>
    </row>
    <row r="544" spans="1:25" x14ac:dyDescent="0.2">
      <c r="A544" s="2315"/>
      <c r="B544" s="2315"/>
      <c r="C544" s="2314"/>
      <c r="D544" s="2315"/>
      <c r="E544" s="2315"/>
      <c r="F544" s="2315"/>
      <c r="G544" s="2315"/>
      <c r="H544" s="2313" t="s">
        <v>787</v>
      </c>
      <c r="I544" s="2319">
        <f>SUM(I545:I546)</f>
        <v>837</v>
      </c>
      <c r="J544" s="2319"/>
      <c r="K544" s="2319"/>
      <c r="L544" s="2319"/>
      <c r="M544" s="2315"/>
      <c r="N544" s="2315"/>
      <c r="O544" s="2315"/>
      <c r="P544" s="2319"/>
      <c r="Q544" s="2314" t="s">
        <v>1694</v>
      </c>
      <c r="R544" s="2319">
        <v>-739.6</v>
      </c>
      <c r="S544" s="2319">
        <v>-509</v>
      </c>
      <c r="T544" s="2319">
        <v>-1158</v>
      </c>
      <c r="U544" s="2315"/>
      <c r="V544" s="2315"/>
      <c r="W544" s="2315"/>
      <c r="X544" s="2315"/>
      <c r="Y544" s="2315" t="e">
        <f>VLOOKUP(X544,Data!$D$2:$E$144,2,FALSE)</f>
        <v>#N/A</v>
      </c>
    </row>
    <row r="545" spans="1:33" ht="25.5" x14ac:dyDescent="0.2">
      <c r="A545" s="2322"/>
      <c r="B545" s="2322"/>
      <c r="C545" s="2324" t="s">
        <v>2577</v>
      </c>
      <c r="D545" s="2322" t="s">
        <v>2548</v>
      </c>
      <c r="E545" s="2322" t="s">
        <v>2524</v>
      </c>
      <c r="F545" s="2322"/>
      <c r="G545" s="2322"/>
      <c r="H545" s="2311" t="s">
        <v>787</v>
      </c>
      <c r="I545" s="1090">
        <v>779</v>
      </c>
      <c r="J545" s="1090"/>
      <c r="K545" s="1090"/>
      <c r="L545" s="1090"/>
      <c r="P545" s="1090" t="s">
        <v>2336</v>
      </c>
      <c r="Q545" s="2312" t="s">
        <v>1694</v>
      </c>
      <c r="R545" s="1090"/>
      <c r="S545" s="1090"/>
      <c r="T545" s="1090"/>
      <c r="W545" s="2310" t="s">
        <v>284</v>
      </c>
      <c r="X545" s="2310" t="s">
        <v>388</v>
      </c>
      <c r="Y545" s="2310">
        <f>VLOOKUP(X545,Data!$D$2:$E$144,2,FALSE)</f>
        <v>22000000</v>
      </c>
    </row>
    <row r="546" spans="1:33" ht="25.5" x14ac:dyDescent="0.2">
      <c r="A546" s="2322"/>
      <c r="B546" s="2322"/>
      <c r="C546" s="2324" t="s">
        <v>2578</v>
      </c>
      <c r="D546" s="2322" t="s">
        <v>2576</v>
      </c>
      <c r="E546" s="2322" t="s">
        <v>2564</v>
      </c>
      <c r="F546" s="2322"/>
      <c r="G546" s="2322"/>
      <c r="H546" s="2311" t="s">
        <v>787</v>
      </c>
      <c r="I546" s="1090">
        <v>58</v>
      </c>
      <c r="J546" s="1090"/>
      <c r="K546" s="1090"/>
      <c r="L546" s="1090"/>
      <c r="P546" s="1090" t="s">
        <v>2336</v>
      </c>
      <c r="Q546" s="2312" t="s">
        <v>1694</v>
      </c>
      <c r="R546" s="1090"/>
      <c r="S546" s="1090"/>
      <c r="T546" s="1090"/>
      <c r="W546" s="2310" t="s">
        <v>284</v>
      </c>
      <c r="X546" s="2310" t="s">
        <v>388</v>
      </c>
      <c r="Y546" s="2310">
        <f>VLOOKUP(X546,Data!$D$2:$E$144,2,FALSE)</f>
        <v>22000000</v>
      </c>
    </row>
    <row r="547" spans="1:33" x14ac:dyDescent="0.2">
      <c r="C547" s="2312" t="s">
        <v>1453</v>
      </c>
      <c r="D547" s="2310" t="s">
        <v>2348</v>
      </c>
      <c r="E547" s="2310" t="s">
        <v>2346</v>
      </c>
      <c r="H547" s="2311" t="s">
        <v>546</v>
      </c>
      <c r="I547" s="2318">
        <v>1146</v>
      </c>
      <c r="J547" s="2318"/>
      <c r="K547" s="2318"/>
      <c r="L547" s="2318"/>
      <c r="P547" s="2318" t="s">
        <v>2336</v>
      </c>
      <c r="Q547" s="2312" t="s">
        <v>1453</v>
      </c>
      <c r="R547" s="2318">
        <v>-1104</v>
      </c>
      <c r="S547" s="2318">
        <v>0</v>
      </c>
      <c r="T547" s="2318">
        <v>-1146</v>
      </c>
      <c r="W547" s="2310" t="s">
        <v>276</v>
      </c>
      <c r="X547" s="2310" t="s">
        <v>304</v>
      </c>
      <c r="Y547" s="2310">
        <f>VLOOKUP(X547,Data!$D$2:$E$144,2,FALSE)</f>
        <v>75100000</v>
      </c>
    </row>
    <row r="548" spans="1:33" x14ac:dyDescent="0.2">
      <c r="C548" s="2312" t="s">
        <v>2266</v>
      </c>
      <c r="H548" s="2311" t="s">
        <v>1358</v>
      </c>
      <c r="I548" s="2318"/>
      <c r="J548" s="2318"/>
      <c r="K548" s="2318"/>
      <c r="L548" s="2318"/>
      <c r="P548" s="2318"/>
      <c r="Q548" s="2312" t="s">
        <v>2266</v>
      </c>
      <c r="R548" s="2318">
        <v>-100</v>
      </c>
      <c r="S548" s="2318">
        <v>-1000</v>
      </c>
      <c r="T548" s="2318">
        <v>-1125</v>
      </c>
      <c r="Y548" s="2310" t="e">
        <f>VLOOKUP(X548,Data!$D$2:$E$144,2,FALSE)</f>
        <v>#N/A</v>
      </c>
    </row>
    <row r="549" spans="1:33" ht="25.5" x14ac:dyDescent="0.2">
      <c r="A549" s="2322"/>
      <c r="B549" s="2322"/>
      <c r="C549" s="2324" t="s">
        <v>470</v>
      </c>
      <c r="D549" s="2322" t="s">
        <v>2631</v>
      </c>
      <c r="E549" s="2322" t="s">
        <v>2372</v>
      </c>
      <c r="F549" s="2322"/>
      <c r="G549" s="2322"/>
      <c r="H549" s="2311" t="s">
        <v>447</v>
      </c>
      <c r="I549" s="1090">
        <v>135</v>
      </c>
      <c r="J549" s="1090"/>
      <c r="K549" s="1090"/>
      <c r="L549" s="1090"/>
      <c r="P549" s="1090" t="s">
        <v>2336</v>
      </c>
      <c r="Q549" s="2312" t="s">
        <v>470</v>
      </c>
      <c r="R549" s="2318">
        <v>-2495</v>
      </c>
      <c r="S549" s="2318">
        <v>-1735.42</v>
      </c>
      <c r="T549" s="2318">
        <v>-1123.56</v>
      </c>
      <c r="W549" s="2310" t="s">
        <v>287</v>
      </c>
      <c r="X549" s="2310" t="s">
        <v>417</v>
      </c>
      <c r="Y549" s="2310">
        <f>VLOOKUP(X549,Data!$D$2:$E$144,2,FALSE)</f>
        <v>43800000</v>
      </c>
    </row>
    <row r="550" spans="1:33" ht="25.5" x14ac:dyDescent="0.2">
      <c r="A550" s="2322"/>
      <c r="B550" s="2322"/>
      <c r="C550" s="2324" t="s">
        <v>2210</v>
      </c>
      <c r="D550" s="2322" t="s">
        <v>2549</v>
      </c>
      <c r="E550" s="2322" t="s">
        <v>2524</v>
      </c>
      <c r="F550" s="2322"/>
      <c r="G550" s="2322"/>
      <c r="H550" s="2311" t="s">
        <v>1302</v>
      </c>
      <c r="I550" s="1090">
        <v>1120</v>
      </c>
      <c r="J550" s="1090"/>
      <c r="K550" s="1090"/>
      <c r="L550" s="1090"/>
      <c r="P550" s="1090" t="s">
        <v>2337</v>
      </c>
      <c r="Q550" s="2312" t="s">
        <v>2210</v>
      </c>
      <c r="R550" s="2318">
        <v>0</v>
      </c>
      <c r="S550" s="2318">
        <v>0</v>
      </c>
      <c r="T550" s="2318">
        <v>-1120</v>
      </c>
      <c r="W550" s="2310" t="s">
        <v>276</v>
      </c>
      <c r="X550" s="2310" t="s">
        <v>309</v>
      </c>
      <c r="Y550" s="2310">
        <f>VLOOKUP(X550,Data!$D$2:$E$144,2,FALSE)</f>
        <v>80500000</v>
      </c>
    </row>
    <row r="551" spans="1:33" x14ac:dyDescent="0.2">
      <c r="C551" s="2312" t="s">
        <v>1753</v>
      </c>
      <c r="H551" s="2311" t="s">
        <v>846</v>
      </c>
      <c r="I551" s="2318"/>
      <c r="J551" s="2318"/>
      <c r="K551" s="2318"/>
      <c r="L551" s="2318"/>
      <c r="P551" s="2318"/>
      <c r="Q551" s="2312" t="s">
        <v>1753</v>
      </c>
      <c r="R551" s="2318">
        <v>-719.6</v>
      </c>
      <c r="S551" s="2318">
        <v>-430.74</v>
      </c>
      <c r="T551" s="2318">
        <v>-1117.5999999999999</v>
      </c>
      <c r="Y551" s="2310" t="e">
        <f>VLOOKUP(X551,Data!$D$2:$E$144,2,FALSE)</f>
        <v>#N/A</v>
      </c>
    </row>
    <row r="552" spans="1:33" s="2315" customFormat="1" x14ac:dyDescent="0.2">
      <c r="A552" s="2310"/>
      <c r="B552" s="2310"/>
      <c r="C552" s="2312" t="s">
        <v>2097</v>
      </c>
      <c r="D552" s="2310"/>
      <c r="E552" s="2310"/>
      <c r="F552" s="2310"/>
      <c r="G552" s="2310"/>
      <c r="H552" s="2311" t="s">
        <v>1189</v>
      </c>
      <c r="I552" s="2318"/>
      <c r="J552" s="2318"/>
      <c r="K552" s="2318"/>
      <c r="L552" s="2318"/>
      <c r="M552" s="2310"/>
      <c r="N552" s="2310"/>
      <c r="O552" s="2310"/>
      <c r="P552" s="2318"/>
      <c r="Q552" s="2312" t="s">
        <v>2097</v>
      </c>
      <c r="R552" s="2318">
        <v>0</v>
      </c>
      <c r="S552" s="2318">
        <v>-5009.58</v>
      </c>
      <c r="T552" s="2318">
        <v>-1096</v>
      </c>
      <c r="U552" s="2310"/>
      <c r="V552" s="2310"/>
      <c r="W552" s="2310"/>
      <c r="X552" s="2310"/>
      <c r="Y552" s="2310" t="e">
        <f>VLOOKUP(X552,Data!$D$2:$E$144,2,FALSE)</f>
        <v>#N/A</v>
      </c>
      <c r="AG552" s="2317"/>
    </row>
    <row r="553" spans="1:33" ht="25.5" x14ac:dyDescent="0.2">
      <c r="A553" s="2322"/>
      <c r="B553" s="2322"/>
      <c r="C553" s="2324" t="s">
        <v>1475</v>
      </c>
      <c r="D553" s="2322" t="s">
        <v>3025</v>
      </c>
      <c r="E553" s="2322" t="s">
        <v>2832</v>
      </c>
      <c r="F553" s="2322"/>
      <c r="G553" s="2322"/>
      <c r="H553" s="2311" t="s">
        <v>568</v>
      </c>
      <c r="I553" s="1090">
        <v>1090</v>
      </c>
      <c r="J553" s="1090"/>
      <c r="K553" s="1090"/>
      <c r="L553" s="1090"/>
      <c r="P553" s="1090" t="s">
        <v>2336</v>
      </c>
      <c r="Q553" s="2312" t="s">
        <v>1475</v>
      </c>
      <c r="R553" s="2318">
        <v>0</v>
      </c>
      <c r="S553" s="2318">
        <v>-1281.1600000000001</v>
      </c>
      <c r="T553" s="2318">
        <v>-1090.17</v>
      </c>
      <c r="W553" s="2310" t="s">
        <v>287</v>
      </c>
      <c r="X553" s="2310" t="s">
        <v>412</v>
      </c>
      <c r="Y553" s="2310">
        <f>VLOOKUP(X553,Data!$D$2:$E$144,2,FALSE)</f>
        <v>34300000</v>
      </c>
    </row>
    <row r="554" spans="1:33" x14ac:dyDescent="0.2">
      <c r="A554" s="2322"/>
      <c r="B554" s="2322"/>
      <c r="C554" s="2324" t="s">
        <v>1616</v>
      </c>
      <c r="D554" s="280" t="s">
        <v>170</v>
      </c>
      <c r="E554" s="2322" t="s">
        <v>2835</v>
      </c>
      <c r="F554" s="2322"/>
      <c r="G554" s="2322"/>
      <c r="H554" s="2311" t="s">
        <v>709</v>
      </c>
      <c r="I554" s="1090">
        <v>0</v>
      </c>
      <c r="J554" s="1090"/>
      <c r="K554" s="1090"/>
      <c r="L554" s="1090"/>
      <c r="P554" s="1090" t="s">
        <v>2331</v>
      </c>
      <c r="Q554" s="2312" t="s">
        <v>1616</v>
      </c>
      <c r="R554" s="2318">
        <v>-352</v>
      </c>
      <c r="S554" s="2318">
        <v>-396.8</v>
      </c>
      <c r="T554" s="2318">
        <v>-1078.98</v>
      </c>
      <c r="Y554" s="2310" t="e">
        <f>VLOOKUP(X554,Data!$D$2:$E$144,2,FALSE)</f>
        <v>#N/A</v>
      </c>
    </row>
    <row r="555" spans="1:33" x14ac:dyDescent="0.2">
      <c r="C555" s="2312" t="s">
        <v>2029</v>
      </c>
      <c r="H555" s="2311" t="s">
        <v>1122</v>
      </c>
      <c r="I555" s="2318"/>
      <c r="J555" s="2318"/>
      <c r="K555" s="2318"/>
      <c r="L555" s="2318"/>
      <c r="P555" s="2318"/>
      <c r="Q555" s="2312" t="s">
        <v>2029</v>
      </c>
      <c r="R555" s="2318">
        <v>-1021.92</v>
      </c>
      <c r="S555" s="2318">
        <v>-1274.0999999999999</v>
      </c>
      <c r="T555" s="2318">
        <v>-1077.5999999999999</v>
      </c>
      <c r="Y555" s="2310" t="e">
        <f>VLOOKUP(X555,Data!$D$2:$E$144,2,FALSE)</f>
        <v>#N/A</v>
      </c>
    </row>
    <row r="556" spans="1:33" x14ac:dyDescent="0.2">
      <c r="C556" s="2312" t="s">
        <v>2124</v>
      </c>
      <c r="D556" s="282"/>
      <c r="H556" s="2311" t="s">
        <v>1216</v>
      </c>
      <c r="I556" s="2318"/>
      <c r="J556" s="2318"/>
      <c r="K556" s="2318"/>
      <c r="L556" s="2318"/>
      <c r="P556" s="2318"/>
      <c r="Q556" s="2312" t="s">
        <v>2124</v>
      </c>
      <c r="R556" s="2318">
        <v>0</v>
      </c>
      <c r="S556" s="2318">
        <v>-340</v>
      </c>
      <c r="T556" s="2318">
        <v>-1075</v>
      </c>
      <c r="Y556" s="2310" t="e">
        <f>VLOOKUP(X556,Data!$D$2:$E$144,2,FALSE)</f>
        <v>#N/A</v>
      </c>
    </row>
    <row r="557" spans="1:33" x14ac:dyDescent="0.2">
      <c r="A557" s="2322"/>
      <c r="B557" s="2322"/>
      <c r="C557" s="2324" t="s">
        <v>1396</v>
      </c>
      <c r="D557" s="2322" t="s">
        <v>2911</v>
      </c>
      <c r="E557" s="2322" t="s">
        <v>2835</v>
      </c>
      <c r="F557" s="2322"/>
      <c r="G557" s="2322"/>
      <c r="H557" s="2311" t="s">
        <v>489</v>
      </c>
      <c r="I557" s="1090">
        <v>261</v>
      </c>
      <c r="J557" s="1090"/>
      <c r="K557" s="1090"/>
      <c r="L557" s="1090"/>
      <c r="P557" s="1090" t="s">
        <v>2336</v>
      </c>
      <c r="Q557" s="2312" t="s">
        <v>1396</v>
      </c>
      <c r="R557" s="2318">
        <v>-865.7</v>
      </c>
      <c r="S557" s="2318">
        <v>-3048.01</v>
      </c>
      <c r="T557" s="2318">
        <v>-1072.74</v>
      </c>
      <c r="W557" s="2310" t="s">
        <v>280</v>
      </c>
      <c r="X557" s="2310" t="s">
        <v>350</v>
      </c>
      <c r="Y557" s="2310">
        <f>VLOOKUP(X557,Data!$D$2:$E$144,2,FALSE)</f>
        <v>31500000</v>
      </c>
    </row>
    <row r="558" spans="1:33" x14ac:dyDescent="0.2">
      <c r="C558" s="2312" t="s">
        <v>1898</v>
      </c>
      <c r="H558" s="2311" t="s">
        <v>991</v>
      </c>
      <c r="I558" s="2318"/>
      <c r="J558" s="2318"/>
      <c r="K558" s="2318"/>
      <c r="L558" s="2318"/>
      <c r="P558" s="2318"/>
      <c r="Q558" s="2312" t="s">
        <v>1898</v>
      </c>
      <c r="R558" s="2318">
        <v>-188.57</v>
      </c>
      <c r="S558" s="2318">
        <v>-464.98</v>
      </c>
      <c r="T558" s="2318">
        <v>-1058.9100000000001</v>
      </c>
      <c r="Y558" s="2310" t="e">
        <f>VLOOKUP(X558,Data!$D$2:$E$144,2,FALSE)</f>
        <v>#N/A</v>
      </c>
    </row>
    <row r="559" spans="1:33" x14ac:dyDescent="0.2">
      <c r="A559" s="2322"/>
      <c r="B559" s="2322"/>
      <c r="C559" s="2312" t="s">
        <v>1420</v>
      </c>
      <c r="D559" s="14" t="s">
        <v>2393</v>
      </c>
      <c r="E559" s="2322" t="s">
        <v>2345</v>
      </c>
      <c r="F559" s="2322"/>
      <c r="G559" s="2322"/>
      <c r="H559" s="2311" t="s">
        <v>513</v>
      </c>
      <c r="I559" s="1090">
        <v>99</v>
      </c>
      <c r="J559" s="1090"/>
      <c r="K559" s="1090"/>
      <c r="L559" s="1090"/>
      <c r="P559" s="1090" t="s">
        <v>2336</v>
      </c>
      <c r="Q559" s="2312" t="s">
        <v>1420</v>
      </c>
      <c r="R559" s="2318">
        <v>-816</v>
      </c>
      <c r="S559" s="2318">
        <v>-1055</v>
      </c>
      <c r="T559" s="2318">
        <v>-1055</v>
      </c>
      <c r="W559" s="2310" t="s">
        <v>427</v>
      </c>
      <c r="X559" s="2310" t="s">
        <v>380</v>
      </c>
      <c r="Y559" s="2310">
        <f>VLOOKUP(X559,Data!$D$2:$E$144,2,FALSE)</f>
        <v>48100000</v>
      </c>
    </row>
    <row r="560" spans="1:33" ht="25.5" x14ac:dyDescent="0.2">
      <c r="A560" s="2322"/>
      <c r="B560" s="2322"/>
      <c r="C560" s="2324" t="s">
        <v>2193</v>
      </c>
      <c r="D560" s="280" t="s">
        <v>3193</v>
      </c>
      <c r="E560" s="2322" t="s">
        <v>2832</v>
      </c>
      <c r="F560" s="2322"/>
      <c r="G560" s="2322"/>
      <c r="H560" s="2311" t="s">
        <v>1285</v>
      </c>
      <c r="I560" s="1090">
        <v>1024</v>
      </c>
      <c r="J560" s="1090"/>
      <c r="K560" s="1090"/>
      <c r="L560" s="1090"/>
      <c r="P560" s="1090" t="s">
        <v>2336</v>
      </c>
      <c r="Q560" s="2312" t="s">
        <v>2193</v>
      </c>
      <c r="R560" s="2318">
        <v>0</v>
      </c>
      <c r="S560" s="2318">
        <v>0</v>
      </c>
      <c r="T560" s="2318">
        <v>-1024.06</v>
      </c>
      <c r="W560" s="2310" t="s">
        <v>287</v>
      </c>
      <c r="X560" s="2310" t="s">
        <v>413</v>
      </c>
      <c r="Y560" s="2310">
        <f>VLOOKUP(X560,Data!$D$2:$E$144,2,FALSE)</f>
        <v>50110000</v>
      </c>
    </row>
    <row r="561" spans="1:33" s="2322" customFormat="1" x14ac:dyDescent="0.2">
      <c r="A561" s="2315"/>
      <c r="B561" s="2315"/>
      <c r="C561" s="2314"/>
      <c r="D561" s="2315"/>
      <c r="E561" s="2315"/>
      <c r="F561" s="2315"/>
      <c r="G561" s="2315"/>
      <c r="H561" s="2313" t="s">
        <v>445</v>
      </c>
      <c r="I561" s="2319">
        <f>SUM(I562:I563)</f>
        <v>11.9</v>
      </c>
      <c r="J561" s="2319"/>
      <c r="K561" s="2319"/>
      <c r="L561" s="2319"/>
      <c r="M561" s="2315"/>
      <c r="N561" s="2315"/>
      <c r="O561" s="2315"/>
      <c r="P561" s="2319"/>
      <c r="Q561" s="2314" t="s">
        <v>468</v>
      </c>
      <c r="R561" s="2319">
        <v>-16260.07</v>
      </c>
      <c r="S561" s="2319">
        <v>-2591.3000000000002</v>
      </c>
      <c r="T561" s="2319">
        <v>-1022</v>
      </c>
      <c r="U561" s="2315"/>
      <c r="V561" s="2315"/>
      <c r="W561" s="2315"/>
      <c r="X561" s="2315"/>
      <c r="Y561" s="2315" t="e">
        <f>VLOOKUP(X561,Data!$D$2:$E$144,2,FALSE)</f>
        <v>#N/A</v>
      </c>
      <c r="AG561" s="2325"/>
    </row>
    <row r="562" spans="1:33" ht="25.5" x14ac:dyDescent="0.2">
      <c r="A562" s="2322"/>
      <c r="B562" s="2322"/>
      <c r="C562" s="2324" t="s">
        <v>2636</v>
      </c>
      <c r="D562" s="2322" t="s">
        <v>2534</v>
      </c>
      <c r="E562" s="2322" t="s">
        <v>2524</v>
      </c>
      <c r="F562" s="2322"/>
      <c r="G562" s="2322"/>
      <c r="H562" s="2311" t="s">
        <v>445</v>
      </c>
      <c r="I562" s="1090">
        <v>11.9</v>
      </c>
      <c r="J562" s="1090"/>
      <c r="K562" s="1090"/>
      <c r="L562" s="1090"/>
      <c r="P562" s="1090" t="s">
        <v>2336</v>
      </c>
      <c r="Q562" s="2312" t="s">
        <v>468</v>
      </c>
      <c r="R562" s="1090"/>
      <c r="S562" s="1090"/>
      <c r="T562" s="1090"/>
      <c r="W562" s="2310" t="s">
        <v>287</v>
      </c>
      <c r="X562" s="2310" t="s">
        <v>417</v>
      </c>
      <c r="Y562" s="2310">
        <f>VLOOKUP(X562,Data!$D$2:$E$144,2,FALSE)</f>
        <v>43800000</v>
      </c>
    </row>
    <row r="563" spans="1:33" ht="25.5" x14ac:dyDescent="0.2">
      <c r="A563" s="2322"/>
      <c r="B563" s="2322"/>
      <c r="C563" s="2324" t="s">
        <v>2637</v>
      </c>
      <c r="D563" s="2322" t="s">
        <v>2630</v>
      </c>
      <c r="E563" s="2322" t="s">
        <v>2372</v>
      </c>
      <c r="F563" s="2322"/>
      <c r="G563" s="2322"/>
      <c r="H563" s="2311" t="s">
        <v>445</v>
      </c>
      <c r="I563" s="1090">
        <v>0</v>
      </c>
      <c r="J563" s="1090"/>
      <c r="K563" s="1090"/>
      <c r="L563" s="1090"/>
      <c r="P563" s="1090" t="s">
        <v>2331</v>
      </c>
      <c r="Q563" s="2312" t="s">
        <v>468</v>
      </c>
      <c r="R563" s="1090"/>
      <c r="S563" s="1090"/>
      <c r="T563" s="1090"/>
      <c r="W563" s="2310" t="s">
        <v>287</v>
      </c>
      <c r="X563" s="2310" t="s">
        <v>417</v>
      </c>
      <c r="Y563" s="2310">
        <f>VLOOKUP(X563,Data!$D$2:$E$144,2,FALSE)</f>
        <v>43800000</v>
      </c>
    </row>
    <row r="564" spans="1:33" x14ac:dyDescent="0.2">
      <c r="A564" s="2322"/>
      <c r="B564" s="2322"/>
      <c r="C564" s="2324" t="s">
        <v>1778</v>
      </c>
      <c r="D564" s="2322" t="s">
        <v>2606</v>
      </c>
      <c r="E564" s="2322" t="s">
        <v>2443</v>
      </c>
      <c r="F564" s="2322"/>
      <c r="G564" s="2322"/>
      <c r="H564" s="2311" t="s">
        <v>871</v>
      </c>
      <c r="I564" s="1090">
        <v>1000</v>
      </c>
      <c r="J564" s="1090"/>
      <c r="K564" s="1090"/>
      <c r="L564" s="1090"/>
      <c r="P564" s="1090" t="s">
        <v>2607</v>
      </c>
      <c r="Q564" s="2312" t="s">
        <v>1778</v>
      </c>
      <c r="R564" s="2318">
        <v>-5625</v>
      </c>
      <c r="S564" s="2318">
        <v>-2572.5</v>
      </c>
      <c r="T564" s="2318">
        <v>-1000</v>
      </c>
      <c r="W564" s="2310" t="s">
        <v>276</v>
      </c>
      <c r="X564" s="2310" t="s">
        <v>311</v>
      </c>
      <c r="Y564" s="2310">
        <f>VLOOKUP(X564,Data!$D$2:$E$144,2,FALSE)</f>
        <v>66000000</v>
      </c>
    </row>
    <row r="565" spans="1:33" ht="25.5" x14ac:dyDescent="0.2">
      <c r="A565" s="2322"/>
      <c r="B565" s="2322"/>
      <c r="C565" s="2324" t="s">
        <v>1812</v>
      </c>
      <c r="D565" s="2322" t="s">
        <v>2970</v>
      </c>
      <c r="E565" s="2322" t="s">
        <v>2832</v>
      </c>
      <c r="F565" s="2322"/>
      <c r="G565" s="2322"/>
      <c r="H565" s="2311" t="s">
        <v>905</v>
      </c>
      <c r="I565" s="1090">
        <v>1000</v>
      </c>
      <c r="J565" s="1090"/>
      <c r="K565" s="1090"/>
      <c r="L565" s="1090"/>
      <c r="P565" s="1090" t="s">
        <v>2336</v>
      </c>
      <c r="Q565" s="2312" t="s">
        <v>1812</v>
      </c>
      <c r="R565" s="2318">
        <v>-1000</v>
      </c>
      <c r="S565" s="2318">
        <v>-210</v>
      </c>
      <c r="T565" s="2318">
        <v>-1000</v>
      </c>
      <c r="W565" s="2310" t="s">
        <v>284</v>
      </c>
      <c r="X565" s="2310" t="s">
        <v>389</v>
      </c>
      <c r="Y565" s="2310">
        <f>VLOOKUP(X565,Data!$D$2:$E$144,2,FALSE)</f>
        <v>30192700</v>
      </c>
    </row>
    <row r="566" spans="1:33" x14ac:dyDescent="0.2">
      <c r="C566" s="2312" t="s">
        <v>2290</v>
      </c>
      <c r="H566" s="2311" t="s">
        <v>1376</v>
      </c>
      <c r="I566" s="2318"/>
      <c r="J566" s="2318"/>
      <c r="K566" s="2318"/>
      <c r="L566" s="2318"/>
      <c r="P566" s="2318"/>
      <c r="Q566" s="2312" t="s">
        <v>2290</v>
      </c>
      <c r="R566" s="2318">
        <v>0</v>
      </c>
      <c r="S566" s="2318">
        <v>-1000</v>
      </c>
      <c r="T566" s="2318">
        <v>-1000</v>
      </c>
      <c r="Y566" s="2310" t="e">
        <f>VLOOKUP(X566,Data!$D$2:$E$144,2,FALSE)</f>
        <v>#N/A</v>
      </c>
    </row>
    <row r="567" spans="1:33" x14ac:dyDescent="0.2">
      <c r="A567" s="2315"/>
      <c r="B567" s="2315"/>
      <c r="C567" s="2314"/>
      <c r="D567" s="2315"/>
      <c r="E567" s="2315"/>
      <c r="F567" s="2315"/>
      <c r="G567" s="2315"/>
      <c r="H567" s="2313" t="s">
        <v>521</v>
      </c>
      <c r="I567" s="2319">
        <f>SUM(I568:I569)</f>
        <v>1287</v>
      </c>
      <c r="J567" s="2319"/>
      <c r="K567" s="2319"/>
      <c r="L567" s="2319"/>
      <c r="M567" s="2315"/>
      <c r="N567" s="2315"/>
      <c r="O567" s="2315"/>
      <c r="P567" s="2319"/>
      <c r="Q567" s="2314" t="s">
        <v>1428</v>
      </c>
      <c r="R567" s="2319">
        <v>-1066.71</v>
      </c>
      <c r="S567" s="2319">
        <v>-246.45</v>
      </c>
      <c r="T567" s="2319">
        <v>-984.19</v>
      </c>
      <c r="U567" s="2315"/>
      <c r="V567" s="2315"/>
      <c r="W567" s="2315"/>
      <c r="X567" s="2315"/>
      <c r="Y567" s="2315" t="e">
        <f>VLOOKUP(X567,Data!$D$2:$E$144,2,FALSE)</f>
        <v>#N/A</v>
      </c>
    </row>
    <row r="568" spans="1:33" ht="25.5" x14ac:dyDescent="0.2">
      <c r="A568" s="2322"/>
      <c r="B568" s="2322"/>
      <c r="C568" s="2324" t="s">
        <v>2955</v>
      </c>
      <c r="D568" s="2322" t="s">
        <v>2954</v>
      </c>
      <c r="E568" s="2322" t="s">
        <v>2835</v>
      </c>
      <c r="F568" s="2322"/>
      <c r="G568" s="2322"/>
      <c r="H568" s="2311" t="s">
        <v>521</v>
      </c>
      <c r="I568" s="1090">
        <v>885</v>
      </c>
      <c r="J568" s="1090"/>
      <c r="K568" s="1090"/>
      <c r="L568" s="1090"/>
      <c r="P568" s="1090" t="s">
        <v>2336</v>
      </c>
      <c r="Q568" s="2312" t="s">
        <v>1428</v>
      </c>
      <c r="R568" s="1090"/>
      <c r="S568" s="1090"/>
      <c r="T568" s="1090"/>
      <c r="W568" s="2310" t="s">
        <v>287</v>
      </c>
      <c r="X568" s="2310" t="s">
        <v>417</v>
      </c>
      <c r="Y568" s="2310">
        <f>VLOOKUP(X568,Data!$D$2:$E$144,2,FALSE)</f>
        <v>43800000</v>
      </c>
    </row>
    <row r="569" spans="1:33" ht="25.5" x14ac:dyDescent="0.2">
      <c r="A569" s="2322"/>
      <c r="B569" s="2322"/>
      <c r="C569" s="2324" t="s">
        <v>2956</v>
      </c>
      <c r="D569" s="2322" t="s">
        <v>2954</v>
      </c>
      <c r="E569" s="2322" t="s">
        <v>2832</v>
      </c>
      <c r="F569" s="2322"/>
      <c r="G569" s="2322"/>
      <c r="H569" s="2311" t="s">
        <v>521</v>
      </c>
      <c r="I569" s="1090">
        <v>402</v>
      </c>
      <c r="J569" s="1090"/>
      <c r="K569" s="1090"/>
      <c r="L569" s="1090"/>
      <c r="P569" s="1090" t="s">
        <v>2336</v>
      </c>
      <c r="Q569" s="2312" t="s">
        <v>1428</v>
      </c>
      <c r="R569" s="1090"/>
      <c r="S569" s="1090"/>
      <c r="T569" s="1090"/>
      <c r="W569" s="2310" t="s">
        <v>287</v>
      </c>
      <c r="X569" s="2310" t="s">
        <v>417</v>
      </c>
      <c r="Y569" s="2310">
        <f>VLOOKUP(X569,Data!$D$2:$E$144,2,FALSE)</f>
        <v>43800000</v>
      </c>
    </row>
    <row r="570" spans="1:33" x14ac:dyDescent="0.2">
      <c r="A570" s="2322"/>
      <c r="B570" s="2322"/>
      <c r="C570" s="2324" t="s">
        <v>1740</v>
      </c>
      <c r="D570" s="280" t="s">
        <v>2882</v>
      </c>
      <c r="E570" s="2322" t="s">
        <v>2835</v>
      </c>
      <c r="F570" s="2322"/>
      <c r="G570" s="2322"/>
      <c r="H570" s="2311" t="s">
        <v>833</v>
      </c>
      <c r="I570" s="1090">
        <v>982</v>
      </c>
      <c r="J570" s="1090"/>
      <c r="K570" s="1090"/>
      <c r="L570" s="1090"/>
      <c r="P570" s="1090" t="s">
        <v>2336</v>
      </c>
      <c r="Q570" s="2312" t="s">
        <v>1740</v>
      </c>
      <c r="R570" s="2318">
        <v>-996.95</v>
      </c>
      <c r="S570" s="2318">
        <v>-3354.96</v>
      </c>
      <c r="T570" s="2318">
        <v>-981.96</v>
      </c>
      <c r="W570" s="2310" t="s">
        <v>2503</v>
      </c>
      <c r="X570" s="2310" t="s">
        <v>395</v>
      </c>
      <c r="Y570" s="2310">
        <f>VLOOKUP(X570,Data!$D$2:$E$144,2,FALSE)</f>
        <v>35110000</v>
      </c>
    </row>
    <row r="571" spans="1:33" x14ac:dyDescent="0.2">
      <c r="C571" s="2312" t="s">
        <v>1527</v>
      </c>
      <c r="H571" s="2311" t="s">
        <v>620</v>
      </c>
      <c r="I571" s="2318"/>
      <c r="J571" s="2318"/>
      <c r="K571" s="2318"/>
      <c r="L571" s="2318"/>
      <c r="P571" s="2318"/>
      <c r="Q571" s="2312" t="s">
        <v>1527</v>
      </c>
      <c r="R571" s="2318">
        <v>-980</v>
      </c>
      <c r="S571" s="2318">
        <v>-980</v>
      </c>
      <c r="T571" s="2318">
        <v>-980</v>
      </c>
      <c r="Y571" s="2310" t="e">
        <f>VLOOKUP(X571,Data!$D$2:$E$144,2,FALSE)</f>
        <v>#N/A</v>
      </c>
    </row>
    <row r="572" spans="1:33" x14ac:dyDescent="0.2">
      <c r="C572" s="2312" t="s">
        <v>1972</v>
      </c>
      <c r="H572" s="2311" t="s">
        <v>1065</v>
      </c>
      <c r="I572" s="2318"/>
      <c r="J572" s="2318"/>
      <c r="K572" s="2318"/>
      <c r="L572" s="2318"/>
      <c r="P572" s="2318"/>
      <c r="Q572" s="2312" t="s">
        <v>1972</v>
      </c>
      <c r="R572" s="2318">
        <v>-1978.3</v>
      </c>
      <c r="S572" s="2318">
        <v>-3982.35</v>
      </c>
      <c r="T572" s="2318">
        <v>-976.37</v>
      </c>
      <c r="Y572" s="2310" t="e">
        <f>VLOOKUP(X572,Data!$D$2:$E$144,2,FALSE)</f>
        <v>#N/A</v>
      </c>
    </row>
    <row r="573" spans="1:33" x14ac:dyDescent="0.2">
      <c r="A573" s="2322"/>
      <c r="B573" s="2322"/>
      <c r="C573" s="2324" t="s">
        <v>1494</v>
      </c>
      <c r="D573" s="2322" t="s">
        <v>3063</v>
      </c>
      <c r="E573" s="2322" t="s">
        <v>2835</v>
      </c>
      <c r="F573" s="2322"/>
      <c r="G573" s="2322"/>
      <c r="H573" s="2311" t="s">
        <v>587</v>
      </c>
      <c r="I573" s="1090">
        <v>962</v>
      </c>
      <c r="J573" s="1090"/>
      <c r="K573" s="1090"/>
      <c r="L573" s="1090"/>
      <c r="P573" s="1090" t="s">
        <v>2336</v>
      </c>
      <c r="Q573" s="2312" t="s">
        <v>1494</v>
      </c>
      <c r="R573" s="2318">
        <v>-368.93</v>
      </c>
      <c r="S573" s="2318">
        <v>-475</v>
      </c>
      <c r="T573" s="2318">
        <v>-970.15</v>
      </c>
      <c r="W573" s="2310" t="s">
        <v>286</v>
      </c>
      <c r="X573" s="2310" t="s">
        <v>404</v>
      </c>
      <c r="Y573" s="2310">
        <f>VLOOKUP(X573,Data!$D$2:$E$144,2,FALSE)</f>
        <v>35120000</v>
      </c>
    </row>
    <row r="574" spans="1:33" x14ac:dyDescent="0.2">
      <c r="C574" s="2312" t="s">
        <v>2074</v>
      </c>
      <c r="H574" s="2311" t="s">
        <v>1166</v>
      </c>
      <c r="I574" s="2318"/>
      <c r="J574" s="2318"/>
      <c r="K574" s="2318"/>
      <c r="L574" s="2318"/>
      <c r="P574" s="2318"/>
      <c r="Q574" s="2312" t="s">
        <v>2074</v>
      </c>
      <c r="R574" s="2318">
        <v>0</v>
      </c>
      <c r="S574" s="2318">
        <v>-1025</v>
      </c>
      <c r="T574" s="2318">
        <v>-970</v>
      </c>
      <c r="Y574" s="2310" t="e">
        <f>VLOOKUP(X574,Data!$D$2:$E$144,2,FALSE)</f>
        <v>#N/A</v>
      </c>
    </row>
    <row r="575" spans="1:33" x14ac:dyDescent="0.2">
      <c r="A575" s="2315"/>
      <c r="B575" s="2315"/>
      <c r="C575" s="2314"/>
      <c r="D575" s="2315"/>
      <c r="E575" s="2315"/>
      <c r="F575" s="2315"/>
      <c r="G575" s="2315"/>
      <c r="H575" s="2313" t="s">
        <v>879</v>
      </c>
      <c r="I575" s="2319">
        <f>SUM(I576:I577)</f>
        <v>760.85</v>
      </c>
      <c r="J575" s="2319"/>
      <c r="K575" s="2319"/>
      <c r="L575" s="2319"/>
      <c r="M575" s="2315"/>
      <c r="N575" s="2315"/>
      <c r="O575" s="2315"/>
      <c r="P575" s="2319"/>
      <c r="Q575" s="2314" t="s">
        <v>1786</v>
      </c>
      <c r="R575" s="2319">
        <v>0</v>
      </c>
      <c r="S575" s="2319">
        <v>-162.15</v>
      </c>
      <c r="T575" s="2319">
        <v>-964.2</v>
      </c>
      <c r="U575" s="2315"/>
      <c r="V575" s="2315"/>
      <c r="W575" s="2315"/>
      <c r="X575" s="2315"/>
      <c r="Y575" s="2315" t="e">
        <f>VLOOKUP(X575,Data!$D$2:$E$144,2,FALSE)</f>
        <v>#N/A</v>
      </c>
    </row>
    <row r="576" spans="1:33" ht="25.5" x14ac:dyDescent="0.2">
      <c r="A576" s="2322"/>
      <c r="B576" s="2322"/>
      <c r="C576" s="2324" t="s">
        <v>2876</v>
      </c>
      <c r="D576" s="280" t="s">
        <v>2530</v>
      </c>
      <c r="E576" s="2322" t="s">
        <v>2524</v>
      </c>
      <c r="F576" s="2322"/>
      <c r="G576" s="2322"/>
      <c r="H576" s="2311" t="s">
        <v>879</v>
      </c>
      <c r="I576" s="1090">
        <v>47.85</v>
      </c>
      <c r="J576" s="1090"/>
      <c r="K576" s="1090"/>
      <c r="L576" s="1090"/>
      <c r="P576" s="1090" t="s">
        <v>2337</v>
      </c>
      <c r="Q576" s="2312" t="s">
        <v>1786</v>
      </c>
      <c r="R576" s="1090"/>
      <c r="S576" s="1090"/>
      <c r="T576" s="1090"/>
      <c r="W576" s="2310" t="s">
        <v>276</v>
      </c>
      <c r="X576" s="2310" t="s">
        <v>309</v>
      </c>
      <c r="Y576" s="2310">
        <f>VLOOKUP(X576,Data!$D$2:$E$144,2,FALSE)</f>
        <v>80500000</v>
      </c>
    </row>
    <row r="577" spans="1:25" x14ac:dyDescent="0.2">
      <c r="A577" s="2322"/>
      <c r="B577" s="2322"/>
      <c r="C577" s="2324" t="s">
        <v>2877</v>
      </c>
      <c r="D577" s="2322" t="s">
        <v>2851</v>
      </c>
      <c r="E577" s="2322" t="s">
        <v>2835</v>
      </c>
      <c r="F577" s="2322"/>
      <c r="G577" s="2322"/>
      <c r="H577" s="2311" t="s">
        <v>879</v>
      </c>
      <c r="I577" s="1090">
        <v>713</v>
      </c>
      <c r="J577" s="1090"/>
      <c r="K577" s="1090"/>
      <c r="L577" s="1090"/>
      <c r="P577" s="1090" t="s">
        <v>2336</v>
      </c>
      <c r="Q577" s="2312" t="s">
        <v>1786</v>
      </c>
      <c r="R577" s="1090"/>
      <c r="S577" s="1090"/>
      <c r="T577" s="1090"/>
      <c r="W577" s="2310" t="s">
        <v>276</v>
      </c>
      <c r="X577" s="2310" t="s">
        <v>309</v>
      </c>
      <c r="Y577" s="2310">
        <f>VLOOKUP(X577,Data!$D$2:$E$144,2,FALSE)</f>
        <v>80500000</v>
      </c>
    </row>
    <row r="578" spans="1:25" x14ac:dyDescent="0.2">
      <c r="C578" s="2312" t="s">
        <v>2126</v>
      </c>
      <c r="H578" s="2311" t="s">
        <v>1218</v>
      </c>
      <c r="I578" s="2318"/>
      <c r="J578" s="2318"/>
      <c r="K578" s="2318"/>
      <c r="L578" s="2318"/>
      <c r="P578" s="2318"/>
      <c r="Q578" s="2312" t="s">
        <v>2126</v>
      </c>
      <c r="R578" s="2318">
        <v>0</v>
      </c>
      <c r="S578" s="2318">
        <v>-180.6</v>
      </c>
      <c r="T578" s="2318">
        <v>-940.02</v>
      </c>
      <c r="Y578" s="2310" t="e">
        <f>VLOOKUP(X578,Data!$D$2:$E$144,2,FALSE)</f>
        <v>#N/A</v>
      </c>
    </row>
    <row r="579" spans="1:25" x14ac:dyDescent="0.2">
      <c r="A579" s="2322"/>
      <c r="B579" s="2322"/>
      <c r="C579" s="2324" t="s">
        <v>1904</v>
      </c>
      <c r="D579" s="2322" t="s">
        <v>2994</v>
      </c>
      <c r="E579" s="2322" t="s">
        <v>2835</v>
      </c>
      <c r="F579" s="2322"/>
      <c r="G579" s="2322"/>
      <c r="H579" s="2311" t="s">
        <v>997</v>
      </c>
      <c r="I579" s="1090">
        <v>901</v>
      </c>
      <c r="J579" s="1090"/>
      <c r="K579" s="1090"/>
      <c r="L579" s="1090"/>
      <c r="P579" s="1090" t="s">
        <v>2336</v>
      </c>
      <c r="Q579" s="2312" t="s">
        <v>1904</v>
      </c>
      <c r="R579" s="2318">
        <v>-5685.98</v>
      </c>
      <c r="S579" s="2318">
        <v>-3300.15</v>
      </c>
      <c r="T579" s="2318">
        <v>-900.6</v>
      </c>
      <c r="W579" s="2310" t="s">
        <v>286</v>
      </c>
      <c r="X579" s="2310" t="s">
        <v>403</v>
      </c>
      <c r="Y579" s="2310">
        <f>VLOOKUP(X579,Data!$D$2:$E$144,2,FALSE)</f>
        <v>79710000</v>
      </c>
    </row>
    <row r="580" spans="1:25" x14ac:dyDescent="0.2">
      <c r="A580" s="2315"/>
      <c r="B580" s="2315"/>
      <c r="C580" s="2314"/>
      <c r="D580" s="2315"/>
      <c r="E580" s="2315"/>
      <c r="F580" s="2315"/>
      <c r="G580" s="2315"/>
      <c r="H580" s="2313" t="s">
        <v>505</v>
      </c>
      <c r="I580" s="2319">
        <f>SUM(I581:I582)</f>
        <v>912</v>
      </c>
      <c r="J580" s="2319"/>
      <c r="K580" s="2319"/>
      <c r="L580" s="2319"/>
      <c r="M580" s="2315"/>
      <c r="N580" s="2315"/>
      <c r="O580" s="2315"/>
      <c r="P580" s="2319"/>
      <c r="Q580" s="2314" t="s">
        <v>1412</v>
      </c>
      <c r="R580" s="2319">
        <v>-2931.68</v>
      </c>
      <c r="S580" s="2319">
        <v>-5191.7700000000004</v>
      </c>
      <c r="T580" s="2319">
        <v>-869.63</v>
      </c>
      <c r="U580" s="2315"/>
      <c r="V580" s="2315"/>
      <c r="W580" s="2315"/>
      <c r="X580" s="2315"/>
      <c r="Y580" s="2315" t="e">
        <f>VLOOKUP(X580,Data!$D$2:$E$144,2,FALSE)</f>
        <v>#N/A</v>
      </c>
    </row>
    <row r="581" spans="1:25" x14ac:dyDescent="0.2">
      <c r="C581" s="2312" t="s">
        <v>2933</v>
      </c>
      <c r="D581" s="280" t="s">
        <v>2441</v>
      </c>
      <c r="E581" s="2310" t="s">
        <v>2345</v>
      </c>
      <c r="H581" s="2311" t="s">
        <v>505</v>
      </c>
      <c r="I581" s="1090">
        <v>420</v>
      </c>
      <c r="J581" s="1090"/>
      <c r="K581" s="1090"/>
      <c r="L581" s="1090"/>
      <c r="P581" s="1090" t="s">
        <v>2336</v>
      </c>
      <c r="Q581" s="2312" t="s">
        <v>1412</v>
      </c>
      <c r="R581" s="1090"/>
      <c r="S581" s="1090"/>
      <c r="T581" s="1090"/>
      <c r="W581" s="2310" t="s">
        <v>427</v>
      </c>
      <c r="X581" s="2310" t="s">
        <v>371</v>
      </c>
      <c r="Y581" s="2310">
        <f>VLOOKUP(X581,Data!$D$2:$E$144,2,FALSE)</f>
        <v>72610000</v>
      </c>
    </row>
    <row r="582" spans="1:25" ht="25.5" x14ac:dyDescent="0.2">
      <c r="C582" s="1367" t="s">
        <v>2934</v>
      </c>
      <c r="D582" s="2310" t="s">
        <v>2932</v>
      </c>
      <c r="E582" s="2310" t="s">
        <v>2832</v>
      </c>
      <c r="H582" s="2311" t="s">
        <v>505</v>
      </c>
      <c r="I582" s="1383">
        <v>492</v>
      </c>
      <c r="J582" s="1383"/>
      <c r="K582" s="1383"/>
      <c r="L582" s="1383"/>
      <c r="P582" s="1383" t="s">
        <v>2336</v>
      </c>
      <c r="Q582" s="2312" t="s">
        <v>1412</v>
      </c>
      <c r="R582" s="1090"/>
      <c r="S582" s="1090"/>
      <c r="T582" s="1090"/>
      <c r="W582" s="2310" t="s">
        <v>287</v>
      </c>
      <c r="X582" s="2310" t="s">
        <v>413</v>
      </c>
      <c r="Y582" s="2310">
        <f>VLOOKUP(X582,Data!$D$2:$E$144,2,FALSE)</f>
        <v>50110000</v>
      </c>
    </row>
    <row r="583" spans="1:25" ht="25.5" x14ac:dyDescent="0.2">
      <c r="A583" s="2322"/>
      <c r="B583" s="2322"/>
      <c r="C583" s="2324" t="s">
        <v>1847</v>
      </c>
      <c r="D583" s="2322" t="s">
        <v>3216</v>
      </c>
      <c r="E583" s="2322" t="s">
        <v>2832</v>
      </c>
      <c r="F583" s="2322"/>
      <c r="G583" s="2322"/>
      <c r="H583" s="2311" t="s">
        <v>940</v>
      </c>
      <c r="I583" s="1090">
        <v>0</v>
      </c>
      <c r="J583" s="1090"/>
      <c r="K583" s="1090"/>
      <c r="L583" s="1090"/>
      <c r="P583" s="1090" t="s">
        <v>2336</v>
      </c>
      <c r="Q583" s="2312" t="s">
        <v>1847</v>
      </c>
      <c r="R583" s="2318">
        <v>-630</v>
      </c>
      <c r="S583" s="2318">
        <v>0</v>
      </c>
      <c r="T583" s="2318">
        <v>-867.26</v>
      </c>
      <c r="W583" s="2310" t="s">
        <v>287</v>
      </c>
      <c r="X583" s="2310" t="s">
        <v>417</v>
      </c>
      <c r="Y583" s="2310">
        <f>VLOOKUP(X583,Data!$D$2:$E$144,2,FALSE)</f>
        <v>43800000</v>
      </c>
    </row>
    <row r="584" spans="1:25" x14ac:dyDescent="0.2">
      <c r="A584" s="2322"/>
      <c r="B584" s="2322"/>
      <c r="C584" s="2324" t="s">
        <v>2014</v>
      </c>
      <c r="D584" s="2322" t="s">
        <v>2753</v>
      </c>
      <c r="E584" s="2322" t="s">
        <v>2372</v>
      </c>
      <c r="F584" s="2322"/>
      <c r="G584" s="2322"/>
      <c r="H584" s="2311" t="s">
        <v>1107</v>
      </c>
      <c r="I584" s="1090">
        <v>866.25</v>
      </c>
      <c r="J584" s="1090"/>
      <c r="K584" s="1090"/>
      <c r="L584" s="1090"/>
      <c r="P584" s="1090" t="s">
        <v>2336</v>
      </c>
      <c r="Q584" s="2312" t="s">
        <v>2014</v>
      </c>
      <c r="R584" s="2318">
        <v>-732.5</v>
      </c>
      <c r="S584" s="2318">
        <v>-1743</v>
      </c>
      <c r="T584" s="2318">
        <v>-866.25</v>
      </c>
      <c r="W584" s="2310" t="s">
        <v>274</v>
      </c>
      <c r="X584" s="2310" t="s">
        <v>267</v>
      </c>
      <c r="Y584" s="2310">
        <f>VLOOKUP(X584,Data!$D$2:$E$144,2,FALSE)</f>
        <v>15700000</v>
      </c>
    </row>
    <row r="585" spans="1:25" x14ac:dyDescent="0.2">
      <c r="C585" s="2312" t="s">
        <v>2044</v>
      </c>
      <c r="H585" s="2311" t="s">
        <v>1136</v>
      </c>
      <c r="I585" s="2318"/>
      <c r="J585" s="2318"/>
      <c r="K585" s="2318"/>
      <c r="L585" s="2318"/>
      <c r="P585" s="2318"/>
      <c r="Q585" s="2312" t="s">
        <v>2044</v>
      </c>
      <c r="R585" s="2318">
        <v>-1028</v>
      </c>
      <c r="S585" s="2318">
        <v>-822</v>
      </c>
      <c r="T585" s="2318">
        <v>-863.1</v>
      </c>
      <c r="Y585" s="2310" t="e">
        <f>VLOOKUP(X585,Data!$D$2:$E$144,2,FALSE)</f>
        <v>#N/A</v>
      </c>
    </row>
    <row r="586" spans="1:25" ht="25.5" x14ac:dyDescent="0.2">
      <c r="A586" s="2322"/>
      <c r="B586" s="2322"/>
      <c r="C586" s="2324" t="s">
        <v>1933</v>
      </c>
      <c r="D586" s="2322" t="s">
        <v>3227</v>
      </c>
      <c r="E586" s="2322" t="s">
        <v>2832</v>
      </c>
      <c r="F586" s="2322"/>
      <c r="G586" s="2322"/>
      <c r="H586" s="2311" t="s">
        <v>1026</v>
      </c>
      <c r="I586" s="1090">
        <v>651</v>
      </c>
      <c r="J586" s="1090"/>
      <c r="K586" s="1090"/>
      <c r="L586" s="1090"/>
      <c r="P586" s="1090" t="s">
        <v>2336</v>
      </c>
      <c r="Q586" s="2312" t="s">
        <v>1933</v>
      </c>
      <c r="R586" s="2318">
        <v>0</v>
      </c>
      <c r="S586" s="2318">
        <v>-673.81</v>
      </c>
      <c r="T586" s="2318">
        <v>-852.05</v>
      </c>
      <c r="W586" s="2310" t="s">
        <v>287</v>
      </c>
      <c r="X586" s="2310" t="s">
        <v>412</v>
      </c>
      <c r="Y586" s="2310">
        <f>VLOOKUP(X586,Data!$D$2:$E$144,2,FALSE)</f>
        <v>34300000</v>
      </c>
    </row>
    <row r="587" spans="1:25" x14ac:dyDescent="0.2">
      <c r="C587" s="2312" t="s">
        <v>2203</v>
      </c>
      <c r="H587" s="2311" t="s">
        <v>1295</v>
      </c>
      <c r="I587" s="2318"/>
      <c r="J587" s="2318"/>
      <c r="K587" s="2318"/>
      <c r="L587" s="2318"/>
      <c r="P587" s="2318"/>
      <c r="Q587" s="2312" t="s">
        <v>2203</v>
      </c>
      <c r="R587" s="2318">
        <v>0</v>
      </c>
      <c r="S587" s="2318">
        <v>0</v>
      </c>
      <c r="T587" s="2318">
        <v>-845.5</v>
      </c>
      <c r="Y587" s="2310" t="e">
        <f>VLOOKUP(X587,Data!$D$2:$E$144,2,FALSE)</f>
        <v>#N/A</v>
      </c>
    </row>
    <row r="588" spans="1:25" x14ac:dyDescent="0.2">
      <c r="C588" s="2312" t="s">
        <v>2121</v>
      </c>
      <c r="H588" s="2311" t="s">
        <v>1213</v>
      </c>
      <c r="I588" s="2318"/>
      <c r="J588" s="2318"/>
      <c r="K588" s="2318"/>
      <c r="L588" s="2318"/>
      <c r="P588" s="2318"/>
      <c r="Q588" s="2312" t="s">
        <v>2121</v>
      </c>
      <c r="R588" s="2318">
        <v>0</v>
      </c>
      <c r="S588" s="2318">
        <v>-1300.3800000000001</v>
      </c>
      <c r="T588" s="2318">
        <v>-845</v>
      </c>
      <c r="Y588" s="2310" t="e">
        <f>VLOOKUP(X588,Data!$D$2:$E$144,2,FALSE)</f>
        <v>#N/A</v>
      </c>
    </row>
    <row r="589" spans="1:25" x14ac:dyDescent="0.2">
      <c r="A589" s="2315"/>
      <c r="B589" s="2315"/>
      <c r="C589" s="2314"/>
      <c r="D589" s="2315"/>
      <c r="E589" s="2315"/>
      <c r="F589" s="2315"/>
      <c r="G589" s="2315"/>
      <c r="H589" s="2313" t="s">
        <v>1117</v>
      </c>
      <c r="I589" s="2319">
        <f>SUM(I590:I591)</f>
        <v>1097</v>
      </c>
      <c r="J589" s="2319"/>
      <c r="K589" s="2319"/>
      <c r="L589" s="2319"/>
      <c r="M589" s="2315"/>
      <c r="N589" s="2315"/>
      <c r="O589" s="2315"/>
      <c r="P589" s="2319"/>
      <c r="Q589" s="2314" t="s">
        <v>2024</v>
      </c>
      <c r="R589" s="2319">
        <v>-1218.57</v>
      </c>
      <c r="S589" s="2319">
        <v>-1094.75</v>
      </c>
      <c r="T589" s="2319">
        <v>-837.11</v>
      </c>
      <c r="U589" s="2315"/>
      <c r="V589" s="2315"/>
      <c r="W589" s="2315"/>
      <c r="X589" s="2315"/>
      <c r="Y589" s="2315" t="e">
        <f>VLOOKUP(X589,Data!$D$2:$E$144,2,FALSE)</f>
        <v>#N/A</v>
      </c>
    </row>
    <row r="590" spans="1:25" ht="25.5" x14ac:dyDescent="0.2">
      <c r="A590" s="2322"/>
      <c r="B590" s="2322"/>
      <c r="C590" s="2324" t="s">
        <v>3183</v>
      </c>
      <c r="D590" s="2322" t="s">
        <v>3181</v>
      </c>
      <c r="E590" s="2322" t="s">
        <v>2835</v>
      </c>
      <c r="F590" s="2322"/>
      <c r="G590" s="2322"/>
      <c r="H590" s="2311" t="s">
        <v>1117</v>
      </c>
      <c r="I590" s="1090">
        <v>837</v>
      </c>
      <c r="J590" s="1090"/>
      <c r="K590" s="1090"/>
      <c r="L590" s="1090"/>
      <c r="P590" s="1090" t="s">
        <v>2336</v>
      </c>
      <c r="Q590" s="2312" t="s">
        <v>2024</v>
      </c>
      <c r="R590" s="1090"/>
      <c r="S590" s="1090"/>
      <c r="T590" s="1090"/>
      <c r="W590" s="2310" t="s">
        <v>287</v>
      </c>
      <c r="X590" s="2310" t="s">
        <v>412</v>
      </c>
      <c r="Y590" s="2310">
        <f>VLOOKUP(X590,Data!$D$2:$E$144,2,FALSE)</f>
        <v>34300000</v>
      </c>
    </row>
    <row r="591" spans="1:25" ht="25.5" x14ac:dyDescent="0.2">
      <c r="A591" s="2322"/>
      <c r="B591" s="2322"/>
      <c r="C591" s="2324" t="s">
        <v>3184</v>
      </c>
      <c r="D591" s="2322" t="s">
        <v>3182</v>
      </c>
      <c r="E591" s="2322" t="s">
        <v>2832</v>
      </c>
      <c r="F591" s="2322"/>
      <c r="G591" s="2322"/>
      <c r="H591" s="2311" t="s">
        <v>1117</v>
      </c>
      <c r="I591" s="1090">
        <v>260</v>
      </c>
      <c r="J591" s="1090"/>
      <c r="K591" s="1090"/>
      <c r="L591" s="1090"/>
      <c r="P591" s="1090" t="s">
        <v>2336</v>
      </c>
      <c r="Q591" s="2312" t="s">
        <v>2024</v>
      </c>
      <c r="R591" s="1090"/>
      <c r="S591" s="1090"/>
      <c r="T591" s="1090"/>
      <c r="W591" s="2310" t="s">
        <v>287</v>
      </c>
      <c r="X591" s="2310" t="s">
        <v>412</v>
      </c>
      <c r="Y591" s="2310">
        <f>VLOOKUP(X591,Data!$D$2:$E$144,2,FALSE)</f>
        <v>34300000</v>
      </c>
    </row>
    <row r="592" spans="1:25" x14ac:dyDescent="0.2">
      <c r="A592" s="2322"/>
      <c r="B592" s="2322"/>
      <c r="C592" s="2324" t="s">
        <v>1562</v>
      </c>
      <c r="D592" s="14" t="s">
        <v>3152</v>
      </c>
      <c r="E592" s="2322" t="s">
        <v>2835</v>
      </c>
      <c r="F592" s="2322"/>
      <c r="G592" s="2322"/>
      <c r="H592" s="2311" t="s">
        <v>655</v>
      </c>
      <c r="I592" s="1090">
        <v>834</v>
      </c>
      <c r="J592" s="1090"/>
      <c r="K592" s="1090"/>
      <c r="L592" s="1090"/>
      <c r="P592" s="1090" t="s">
        <v>2336</v>
      </c>
      <c r="Q592" s="2312" t="s">
        <v>1562</v>
      </c>
      <c r="R592" s="2318">
        <v>-1004.75</v>
      </c>
      <c r="S592" s="2318">
        <v>-670.5</v>
      </c>
      <c r="T592" s="2318">
        <v>-834.37</v>
      </c>
      <c r="W592" s="2310" t="s">
        <v>2379</v>
      </c>
      <c r="X592" s="2310" t="s">
        <v>340</v>
      </c>
      <c r="Y592" s="2310">
        <f>VLOOKUP(X592,Data!$D$2:$E$144,2,FALSE)</f>
        <v>18424000</v>
      </c>
    </row>
    <row r="593" spans="1:25" x14ac:dyDescent="0.2">
      <c r="C593" s="2312" t="s">
        <v>2192</v>
      </c>
      <c r="D593" s="282"/>
      <c r="H593" s="2311" t="s">
        <v>1284</v>
      </c>
      <c r="I593" s="2318"/>
      <c r="J593" s="2318"/>
      <c r="K593" s="2318"/>
      <c r="L593" s="2318"/>
      <c r="P593" s="2318"/>
      <c r="Q593" s="2312" t="s">
        <v>2192</v>
      </c>
      <c r="R593" s="2318">
        <v>0</v>
      </c>
      <c r="S593" s="2318">
        <v>0</v>
      </c>
      <c r="T593" s="2318">
        <v>-827</v>
      </c>
      <c r="Y593" s="2310" t="e">
        <f>VLOOKUP(X593,Data!$D$2:$E$144,2,FALSE)</f>
        <v>#N/A</v>
      </c>
    </row>
    <row r="594" spans="1:25" x14ac:dyDescent="0.2">
      <c r="C594" s="2312" t="s">
        <v>2039</v>
      </c>
      <c r="D594" s="14"/>
      <c r="H594" s="2311" t="s">
        <v>623</v>
      </c>
      <c r="I594" s="1090"/>
      <c r="J594" s="1090"/>
      <c r="K594" s="1090"/>
      <c r="L594" s="1090"/>
      <c r="P594" s="1090"/>
      <c r="Q594" s="2312" t="s">
        <v>2039</v>
      </c>
      <c r="R594" s="2318">
        <v>-135</v>
      </c>
      <c r="S594" s="2318">
        <v>-1405.77</v>
      </c>
      <c r="T594" s="2318">
        <v>-823</v>
      </c>
      <c r="Y594" s="2310" t="e">
        <f>VLOOKUP(X594,Data!$D$2:$E$144,2,FALSE)</f>
        <v>#N/A</v>
      </c>
    </row>
    <row r="595" spans="1:25" x14ac:dyDescent="0.2">
      <c r="A595" s="2322"/>
      <c r="B595" s="2322"/>
      <c r="C595" s="2324" t="s">
        <v>1535</v>
      </c>
      <c r="D595" s="2322" t="s">
        <v>2670</v>
      </c>
      <c r="E595" s="2322" t="s">
        <v>2372</v>
      </c>
      <c r="F595" s="2322"/>
      <c r="G595" s="2322"/>
      <c r="H595" s="2311" t="s">
        <v>628</v>
      </c>
      <c r="I595" s="1090">
        <v>0</v>
      </c>
      <c r="J595" s="1090"/>
      <c r="K595" s="1090"/>
      <c r="L595" s="1090"/>
      <c r="P595" s="1090" t="s">
        <v>2331</v>
      </c>
      <c r="Q595" s="2312" t="s">
        <v>1535</v>
      </c>
      <c r="R595" s="2318">
        <v>-4177.6899999999996</v>
      </c>
      <c r="S595" s="2318">
        <v>-966.6</v>
      </c>
      <c r="T595" s="2318">
        <v>-815.65</v>
      </c>
      <c r="W595" s="2310" t="s">
        <v>277</v>
      </c>
      <c r="X595" s="2310" t="s">
        <v>322</v>
      </c>
      <c r="Y595" s="2310">
        <f>VLOOKUP(X595,Data!$D$2:$E$144,2,FALSE)</f>
        <v>55520000</v>
      </c>
    </row>
    <row r="596" spans="1:25" x14ac:dyDescent="0.2">
      <c r="C596" s="2312" t="s">
        <v>1547</v>
      </c>
      <c r="D596" s="2310" t="s">
        <v>2375</v>
      </c>
      <c r="E596" s="2310" t="s">
        <v>2346</v>
      </c>
      <c r="H596" s="2311" t="s">
        <v>640</v>
      </c>
      <c r="I596" s="2318">
        <v>660</v>
      </c>
      <c r="J596" s="2318"/>
      <c r="K596" s="2318"/>
      <c r="L596" s="2318"/>
      <c r="P596" s="2318"/>
      <c r="Q596" s="2312" t="s">
        <v>1547</v>
      </c>
      <c r="R596" s="2318">
        <v>0</v>
      </c>
      <c r="S596" s="2318">
        <v>0</v>
      </c>
      <c r="T596" s="2318">
        <v>-798.6</v>
      </c>
      <c r="W596" s="2310" t="s">
        <v>276</v>
      </c>
      <c r="X596" s="2310" t="s">
        <v>307</v>
      </c>
      <c r="Y596" s="2310">
        <f>VLOOKUP(X596,Data!$D$2:$E$144,2,FALSE)</f>
        <v>79410000</v>
      </c>
    </row>
    <row r="597" spans="1:25" ht="25.5" x14ac:dyDescent="0.2">
      <c r="A597" s="2322"/>
      <c r="B597" s="2322"/>
      <c r="C597" s="2324" t="s">
        <v>1447</v>
      </c>
      <c r="D597" s="2322" t="s">
        <v>3001</v>
      </c>
      <c r="E597" s="2322" t="s">
        <v>2835</v>
      </c>
      <c r="F597" s="2322"/>
      <c r="G597" s="2322"/>
      <c r="H597" s="2311" t="s">
        <v>540</v>
      </c>
      <c r="I597" s="1090">
        <v>776</v>
      </c>
      <c r="J597" s="1090"/>
      <c r="K597" s="1090"/>
      <c r="L597" s="1090"/>
      <c r="P597" s="1090" t="s">
        <v>2336</v>
      </c>
      <c r="Q597" s="2312" t="s">
        <v>1447</v>
      </c>
      <c r="R597" s="2318">
        <v>-1788.2</v>
      </c>
      <c r="S597" s="2318">
        <v>-1310.06</v>
      </c>
      <c r="T597" s="2318">
        <v>-775.97</v>
      </c>
      <c r="W597" s="2310" t="s">
        <v>2757</v>
      </c>
      <c r="X597" s="2310" t="s">
        <v>328</v>
      </c>
      <c r="Y597" s="2310">
        <f>VLOOKUP(X597,Data!$D$2:$E$144,2,FALSE)</f>
        <v>39830000</v>
      </c>
    </row>
    <row r="598" spans="1:25" x14ac:dyDescent="0.2">
      <c r="C598" s="2312" t="s">
        <v>2112</v>
      </c>
      <c r="H598" s="2311" t="s">
        <v>1204</v>
      </c>
      <c r="I598" s="2318"/>
      <c r="J598" s="2318"/>
      <c r="K598" s="2318"/>
      <c r="L598" s="2318"/>
      <c r="P598" s="2318"/>
      <c r="Q598" s="2312" t="s">
        <v>2112</v>
      </c>
      <c r="R598" s="2318">
        <v>0</v>
      </c>
      <c r="S598" s="2318">
        <v>-359.72</v>
      </c>
      <c r="T598" s="2318">
        <v>-771.15</v>
      </c>
      <c r="Y598" s="2310" t="e">
        <f>VLOOKUP(X598,Data!$D$2:$E$144,2,FALSE)</f>
        <v>#N/A</v>
      </c>
    </row>
    <row r="599" spans="1:25" x14ac:dyDescent="0.2">
      <c r="C599" s="2312" t="s">
        <v>2201</v>
      </c>
      <c r="H599" s="2311" t="s">
        <v>1293</v>
      </c>
      <c r="I599" s="2318"/>
      <c r="J599" s="2318"/>
      <c r="K599" s="2318"/>
      <c r="L599" s="2318"/>
      <c r="P599" s="2318"/>
      <c r="Q599" s="2312" t="s">
        <v>2201</v>
      </c>
      <c r="R599" s="2318">
        <v>0</v>
      </c>
      <c r="S599" s="2318">
        <v>0</v>
      </c>
      <c r="T599" s="2318">
        <v>-750</v>
      </c>
      <c r="Y599" s="2310" t="e">
        <f>VLOOKUP(X599,Data!$D$2:$E$144,2,FALSE)</f>
        <v>#N/A</v>
      </c>
    </row>
    <row r="600" spans="1:25" ht="25.5" x14ac:dyDescent="0.2">
      <c r="A600" s="2322"/>
      <c r="B600" s="2322"/>
      <c r="C600" s="2324" t="s">
        <v>1901</v>
      </c>
      <c r="D600" s="2322" t="s">
        <v>2559</v>
      </c>
      <c r="E600" s="2322" t="s">
        <v>2524</v>
      </c>
      <c r="F600" s="2322"/>
      <c r="G600" s="2322"/>
      <c r="H600" s="2311" t="s">
        <v>994</v>
      </c>
      <c r="I600" s="1090">
        <v>748.8</v>
      </c>
      <c r="J600" s="1090"/>
      <c r="K600" s="1090"/>
      <c r="L600" s="1090"/>
      <c r="P600" s="1090" t="s">
        <v>2336</v>
      </c>
      <c r="Q600" s="2312" t="s">
        <v>1901</v>
      </c>
      <c r="R600" s="2318">
        <v>-448.5</v>
      </c>
      <c r="S600" s="2318">
        <v>-1240</v>
      </c>
      <c r="T600" s="2318">
        <v>-748.8</v>
      </c>
      <c r="W600" s="2310" t="s">
        <v>2503</v>
      </c>
      <c r="X600" s="2310" t="s">
        <v>395</v>
      </c>
      <c r="Y600" s="2310">
        <f>VLOOKUP(X600,Data!$D$2:$E$144,2,FALSE)</f>
        <v>35110000</v>
      </c>
    </row>
    <row r="601" spans="1:25" x14ac:dyDescent="0.2">
      <c r="A601" s="2322"/>
      <c r="B601" s="2322"/>
      <c r="C601" s="2324" t="s">
        <v>2279</v>
      </c>
      <c r="D601" s="2322" t="s">
        <v>2801</v>
      </c>
      <c r="E601" s="2322" t="s">
        <v>2372</v>
      </c>
      <c r="F601" s="2322"/>
      <c r="G601" s="2322"/>
      <c r="H601" s="2311" t="s">
        <v>1367</v>
      </c>
      <c r="I601" s="1090">
        <v>745</v>
      </c>
      <c r="J601" s="1090"/>
      <c r="K601" s="1090"/>
      <c r="L601" s="1090"/>
      <c r="P601" s="1090" t="s">
        <v>2336</v>
      </c>
      <c r="Q601" s="2312" t="s">
        <v>2279</v>
      </c>
      <c r="R601" s="2318">
        <v>-3099</v>
      </c>
      <c r="S601" s="2318">
        <v>0</v>
      </c>
      <c r="T601" s="2318">
        <v>-745</v>
      </c>
      <c r="W601" s="2310" t="s">
        <v>276</v>
      </c>
      <c r="X601" s="2310" t="s">
        <v>309</v>
      </c>
      <c r="Y601" s="2310">
        <f>VLOOKUP(X601,Data!$D$2:$E$144,2,FALSE)</f>
        <v>80500000</v>
      </c>
    </row>
    <row r="602" spans="1:25" x14ac:dyDescent="0.2">
      <c r="A602" s="2322"/>
      <c r="B602" s="2322"/>
      <c r="C602" s="2324" t="s">
        <v>463</v>
      </c>
      <c r="D602" s="2322" t="s">
        <v>2628</v>
      </c>
      <c r="E602" s="2322" t="s">
        <v>2372</v>
      </c>
      <c r="F602" s="2322"/>
      <c r="G602" s="2322"/>
      <c r="H602" s="2311" t="s">
        <v>440</v>
      </c>
      <c r="I602" s="1090">
        <v>734.83</v>
      </c>
      <c r="J602" s="1090"/>
      <c r="K602" s="1090"/>
      <c r="L602" s="1090"/>
      <c r="P602" s="1090" t="s">
        <v>2336</v>
      </c>
      <c r="Q602" s="2312" t="s">
        <v>463</v>
      </c>
      <c r="R602" s="2318">
        <v>-3287.3</v>
      </c>
      <c r="S602" s="2318">
        <v>-693.93</v>
      </c>
      <c r="T602" s="2318">
        <v>-734.83</v>
      </c>
      <c r="W602" s="2310" t="s">
        <v>277</v>
      </c>
      <c r="X602" s="2310" t="s">
        <v>324</v>
      </c>
      <c r="Y602" s="2310">
        <f>VLOOKUP(X602,Data!$D$2:$E$144,2,FALSE)</f>
        <v>15000000</v>
      </c>
    </row>
    <row r="603" spans="1:25" x14ac:dyDescent="0.2">
      <c r="C603" s="2312" t="s">
        <v>2293</v>
      </c>
      <c r="H603" s="2311" t="s">
        <v>1364</v>
      </c>
      <c r="I603" s="2318"/>
      <c r="J603" s="2318"/>
      <c r="K603" s="2318"/>
      <c r="L603" s="2318"/>
      <c r="P603" s="2318"/>
      <c r="Q603" s="2312" t="s">
        <v>2293</v>
      </c>
      <c r="R603" s="2318">
        <v>0</v>
      </c>
      <c r="S603" s="2318">
        <v>0</v>
      </c>
      <c r="T603" s="2318">
        <v>-728.33</v>
      </c>
      <c r="Y603" s="2310" t="e">
        <f>VLOOKUP(X603,Data!$D$2:$E$144,2,FALSE)</f>
        <v>#N/A</v>
      </c>
    </row>
    <row r="604" spans="1:25" ht="25.5" x14ac:dyDescent="0.2">
      <c r="A604" s="2322"/>
      <c r="B604" s="2322"/>
      <c r="C604" s="2324" t="s">
        <v>1383</v>
      </c>
      <c r="D604" s="2322" t="s">
        <v>2870</v>
      </c>
      <c r="E604" s="2322" t="s">
        <v>2835</v>
      </c>
      <c r="F604" s="2322"/>
      <c r="G604" s="2322"/>
      <c r="H604" s="2311" t="s">
        <v>476</v>
      </c>
      <c r="I604" s="1090">
        <v>727</v>
      </c>
      <c r="J604" s="1090"/>
      <c r="K604" s="1090"/>
      <c r="L604" s="1090"/>
      <c r="P604" s="1090" t="s">
        <v>2336</v>
      </c>
      <c r="Q604" s="2312" t="s">
        <v>1383</v>
      </c>
      <c r="R604" s="2318">
        <v>-1787.65</v>
      </c>
      <c r="S604" s="2318">
        <v>-1345.8</v>
      </c>
      <c r="T604" s="2318">
        <v>-727</v>
      </c>
      <c r="W604" s="2310" t="s">
        <v>287</v>
      </c>
      <c r="X604" s="2310" t="s">
        <v>417</v>
      </c>
      <c r="Y604" s="2310">
        <f>VLOOKUP(X604,Data!$D$2:$E$144,2,FALSE)</f>
        <v>43800000</v>
      </c>
    </row>
    <row r="605" spans="1:25" x14ac:dyDescent="0.2">
      <c r="A605" s="2322"/>
      <c r="B605" s="2322"/>
      <c r="C605" s="2324" t="s">
        <v>2036</v>
      </c>
      <c r="D605" s="2322" t="s">
        <v>2916</v>
      </c>
      <c r="E605" s="2322" t="s">
        <v>2832</v>
      </c>
      <c r="F605" s="2322"/>
      <c r="G605" s="2322"/>
      <c r="H605" s="2311" t="s">
        <v>1129</v>
      </c>
      <c r="I605" s="1090">
        <v>670</v>
      </c>
      <c r="J605" s="1090"/>
      <c r="K605" s="1090"/>
      <c r="L605" s="1090"/>
      <c r="P605" s="1090" t="s">
        <v>2336</v>
      </c>
      <c r="Q605" s="2312" t="s">
        <v>2036</v>
      </c>
      <c r="R605" s="2318">
        <v>-447</v>
      </c>
      <c r="S605" s="2318">
        <v>-2031</v>
      </c>
      <c r="T605" s="2318">
        <v>-725</v>
      </c>
      <c r="W605" s="2310" t="s">
        <v>280</v>
      </c>
      <c r="X605" s="2310" t="s">
        <v>352</v>
      </c>
      <c r="Y605" s="2310">
        <f>VLOOKUP(X605,Data!$D$2:$E$144,2,FALSE)</f>
        <v>39130000</v>
      </c>
    </row>
    <row r="606" spans="1:25" x14ac:dyDescent="0.2">
      <c r="A606" s="2322"/>
      <c r="B606" s="2322"/>
      <c r="C606" s="2324" t="s">
        <v>1456</v>
      </c>
      <c r="D606" s="2322" t="s">
        <v>3011</v>
      </c>
      <c r="E606" s="2322" t="s">
        <v>2835</v>
      </c>
      <c r="F606" s="2322"/>
      <c r="G606" s="2322"/>
      <c r="H606" s="2311" t="s">
        <v>549</v>
      </c>
      <c r="I606" s="1090">
        <v>736</v>
      </c>
      <c r="J606" s="1090"/>
      <c r="K606" s="1090"/>
      <c r="L606" s="1090"/>
      <c r="P606" s="1090" t="s">
        <v>2336</v>
      </c>
      <c r="Q606" s="2312" t="s">
        <v>1456</v>
      </c>
      <c r="R606" s="2318">
        <v>-1057.97</v>
      </c>
      <c r="S606" s="2318">
        <v>-1295.48</v>
      </c>
      <c r="T606" s="2318">
        <v>-718.75</v>
      </c>
      <c r="W606" s="2310" t="s">
        <v>2379</v>
      </c>
      <c r="X606" s="2310" t="s">
        <v>339</v>
      </c>
      <c r="Y606" s="2310">
        <f>VLOOKUP(X606,Data!$D$2:$E$144,2,FALSE)</f>
        <v>18800000</v>
      </c>
    </row>
    <row r="607" spans="1:25" ht="25.5" x14ac:dyDescent="0.2">
      <c r="A607" s="2322"/>
      <c r="B607" s="2322"/>
      <c r="C607" s="2324" t="s">
        <v>1790</v>
      </c>
      <c r="D607" s="2322" t="s">
        <v>2855</v>
      </c>
      <c r="E607" s="2322" t="s">
        <v>2854</v>
      </c>
      <c r="F607" s="2322"/>
      <c r="G607" s="2322"/>
      <c r="H607" s="2311" t="s">
        <v>883</v>
      </c>
      <c r="I607" s="1090">
        <v>688</v>
      </c>
      <c r="J607" s="1090"/>
      <c r="K607" s="1090"/>
      <c r="L607" s="1090"/>
      <c r="P607" s="1090" t="s">
        <v>2336</v>
      </c>
      <c r="Q607" s="2312" t="s">
        <v>1790</v>
      </c>
      <c r="R607" s="2318">
        <v>-88.5</v>
      </c>
      <c r="S607" s="2318">
        <v>-288.58</v>
      </c>
      <c r="T607" s="2318">
        <v>-687.8</v>
      </c>
      <c r="W607" s="2310" t="s">
        <v>287</v>
      </c>
      <c r="X607" s="2310" t="s">
        <v>417</v>
      </c>
      <c r="Y607" s="2310">
        <f>VLOOKUP(X607,Data!$D$2:$E$144,2,FALSE)</f>
        <v>43800000</v>
      </c>
    </row>
    <row r="608" spans="1:25" x14ac:dyDescent="0.2">
      <c r="A608" s="2322"/>
      <c r="B608" s="2322"/>
      <c r="C608" s="2324" t="s">
        <v>1754</v>
      </c>
      <c r="D608" s="2322" t="s">
        <v>3088</v>
      </c>
      <c r="E608" s="2322" t="s">
        <v>2835</v>
      </c>
      <c r="F608" s="2322"/>
      <c r="G608" s="2322"/>
      <c r="H608" s="2311" t="s">
        <v>847</v>
      </c>
      <c r="I608" s="1090">
        <v>164</v>
      </c>
      <c r="J608" s="1090"/>
      <c r="K608" s="1090"/>
      <c r="L608" s="1090"/>
      <c r="P608" s="1090" t="s">
        <v>2336</v>
      </c>
      <c r="Q608" s="2312" t="s">
        <v>1754</v>
      </c>
      <c r="R608" s="2318">
        <v>0</v>
      </c>
      <c r="S608" s="2318">
        <v>-10298.709999999999</v>
      </c>
      <c r="T608" s="2318">
        <v>-683.52</v>
      </c>
      <c r="W608" s="2310" t="s">
        <v>2503</v>
      </c>
      <c r="X608" s="2310" t="s">
        <v>395</v>
      </c>
      <c r="Y608" s="2310">
        <f>VLOOKUP(X608,Data!$D$2:$E$144,2,FALSE)</f>
        <v>35110000</v>
      </c>
    </row>
    <row r="609" spans="1:33" ht="25.5" x14ac:dyDescent="0.2">
      <c r="A609" s="2322"/>
      <c r="B609" s="2322"/>
      <c r="C609" s="2324" t="s">
        <v>1655</v>
      </c>
      <c r="D609" s="2322" t="s">
        <v>2706</v>
      </c>
      <c r="E609" s="2322" t="s">
        <v>2372</v>
      </c>
      <c r="F609" s="2322"/>
      <c r="G609" s="2322"/>
      <c r="H609" s="2311" t="s">
        <v>748</v>
      </c>
      <c r="I609" s="1090">
        <v>678.33</v>
      </c>
      <c r="J609" s="1090"/>
      <c r="K609" s="1090"/>
      <c r="L609" s="1090"/>
      <c r="P609" s="1090" t="s">
        <v>2336</v>
      </c>
      <c r="Q609" s="2312" t="s">
        <v>1655</v>
      </c>
      <c r="R609" s="2318">
        <v>-779.42</v>
      </c>
      <c r="S609" s="2318">
        <v>0</v>
      </c>
      <c r="T609" s="2318">
        <v>-678.33</v>
      </c>
      <c r="W609" s="2310" t="s">
        <v>277</v>
      </c>
      <c r="X609" s="2310" t="s">
        <v>322</v>
      </c>
      <c r="Y609" s="2310">
        <f>VLOOKUP(X609,Data!$D$2:$E$144,2,FALSE)</f>
        <v>55520000</v>
      </c>
    </row>
    <row r="610" spans="1:33" ht="25.5" x14ac:dyDescent="0.2">
      <c r="A610" s="2322"/>
      <c r="B610" s="2322"/>
      <c r="C610" s="2324" t="s">
        <v>1762</v>
      </c>
      <c r="D610" s="280" t="s">
        <v>2526</v>
      </c>
      <c r="E610" s="2322" t="s">
        <v>2524</v>
      </c>
      <c r="F610" s="2322"/>
      <c r="G610" s="2322"/>
      <c r="H610" s="2311" t="s">
        <v>855</v>
      </c>
      <c r="I610" s="1090">
        <v>675</v>
      </c>
      <c r="J610" s="1090"/>
      <c r="K610" s="1090"/>
      <c r="L610" s="1090"/>
      <c r="P610" s="1090" t="s">
        <v>2336</v>
      </c>
      <c r="Q610" s="2312" t="s">
        <v>1762</v>
      </c>
      <c r="R610" s="2318">
        <v>-286</v>
      </c>
      <c r="S610" s="2318">
        <v>-256</v>
      </c>
      <c r="T610" s="2318">
        <v>-675</v>
      </c>
      <c r="W610" s="2310" t="s">
        <v>288</v>
      </c>
      <c r="X610" s="2310" t="s">
        <v>419</v>
      </c>
      <c r="Y610" s="2310">
        <f>VLOOKUP(X610,Data!$D$2:$E$144,2,FALSE)</f>
        <v>79952000</v>
      </c>
    </row>
    <row r="611" spans="1:33" ht="25.5" x14ac:dyDescent="0.2">
      <c r="A611" s="2322"/>
      <c r="B611" s="2322"/>
      <c r="C611" s="2324" t="s">
        <v>2218</v>
      </c>
      <c r="D611" s="2322" t="s">
        <v>2785</v>
      </c>
      <c r="E611" s="2322" t="s">
        <v>2372</v>
      </c>
      <c r="F611" s="2322"/>
      <c r="G611" s="2322"/>
      <c r="H611" s="2311" t="s">
        <v>1310</v>
      </c>
      <c r="I611" s="1090">
        <v>666.25</v>
      </c>
      <c r="J611" s="1090"/>
      <c r="K611" s="1090"/>
      <c r="L611" s="1090"/>
      <c r="P611" s="1090" t="s">
        <v>2331</v>
      </c>
      <c r="Q611" s="2312" t="s">
        <v>2218</v>
      </c>
      <c r="R611" s="2318">
        <v>0</v>
      </c>
      <c r="S611" s="2318">
        <v>0</v>
      </c>
      <c r="T611" s="2318">
        <v>-666.25</v>
      </c>
      <c r="W611" s="2310" t="s">
        <v>288</v>
      </c>
      <c r="X611" s="2310" t="s">
        <v>421</v>
      </c>
      <c r="Y611" s="2310">
        <f>VLOOKUP(X611,Data!$D$2:$E$144,2,FALSE)</f>
        <v>55110000</v>
      </c>
    </row>
    <row r="612" spans="1:33" x14ac:dyDescent="0.2">
      <c r="C612" s="2312" t="s">
        <v>1597</v>
      </c>
      <c r="D612" s="2310" t="s">
        <v>2357</v>
      </c>
      <c r="E612" s="2310" t="s">
        <v>2351</v>
      </c>
      <c r="H612" s="2311" t="s">
        <v>690</v>
      </c>
      <c r="I612" s="2318">
        <v>652</v>
      </c>
      <c r="J612" s="2318"/>
      <c r="K612" s="2318"/>
      <c r="L612" s="2318"/>
      <c r="P612" s="2318" t="s">
        <v>2336</v>
      </c>
      <c r="Q612" s="2312" t="s">
        <v>1597</v>
      </c>
      <c r="R612" s="2318">
        <v>-1608.62</v>
      </c>
      <c r="S612" s="2318">
        <v>-1355.86</v>
      </c>
      <c r="T612" s="2318">
        <v>-652.34</v>
      </c>
      <c r="W612" s="2310" t="s">
        <v>2379</v>
      </c>
      <c r="X612" s="2310" t="s">
        <v>344</v>
      </c>
      <c r="Y612" s="2310">
        <f>VLOOKUP(X612,Data!$D$2:$E$144,2,FALSE)</f>
        <v>35113400</v>
      </c>
    </row>
    <row r="613" spans="1:33" ht="25.5" x14ac:dyDescent="0.2">
      <c r="A613" s="2322"/>
      <c r="B613" s="2322"/>
      <c r="C613" s="2324" t="s">
        <v>1598</v>
      </c>
      <c r="D613" s="2322" t="s">
        <v>3213</v>
      </c>
      <c r="E613" s="2322" t="s">
        <v>2832</v>
      </c>
      <c r="F613" s="2322"/>
      <c r="G613" s="2322"/>
      <c r="H613" s="2311" t="s">
        <v>691</v>
      </c>
      <c r="I613" s="1090">
        <v>650</v>
      </c>
      <c r="J613" s="1090"/>
      <c r="K613" s="1090"/>
      <c r="L613" s="1090"/>
      <c r="P613" s="1090" t="s">
        <v>2336</v>
      </c>
      <c r="Q613" s="2312" t="s">
        <v>1598</v>
      </c>
      <c r="R613" s="2318">
        <v>-150</v>
      </c>
      <c r="S613" s="2318">
        <v>-3083.65</v>
      </c>
      <c r="T613" s="2318">
        <v>-650</v>
      </c>
      <c r="W613" s="2310" t="s">
        <v>287</v>
      </c>
      <c r="X613" s="2310" t="s">
        <v>413</v>
      </c>
      <c r="Y613" s="2310">
        <f>VLOOKUP(X613,Data!$D$2:$E$144,2,FALSE)</f>
        <v>50110000</v>
      </c>
    </row>
    <row r="614" spans="1:33" s="2315" customFormat="1" ht="25.5" x14ac:dyDescent="0.2">
      <c r="A614" s="2310"/>
      <c r="B614" s="2310"/>
      <c r="C614" s="2312" t="s">
        <v>1642</v>
      </c>
      <c r="D614" s="2310" t="s">
        <v>2366</v>
      </c>
      <c r="E614" s="2310" t="s">
        <v>2346</v>
      </c>
      <c r="F614" s="2310"/>
      <c r="G614" s="2310"/>
      <c r="H614" s="2311" t="s">
        <v>735</v>
      </c>
      <c r="I614" s="2318">
        <v>0</v>
      </c>
      <c r="J614" s="2318"/>
      <c r="K614" s="2318"/>
      <c r="L614" s="2318"/>
      <c r="M614" s="2310"/>
      <c r="N614" s="2310"/>
      <c r="O614" s="2310"/>
      <c r="P614" s="2318" t="s">
        <v>2336</v>
      </c>
      <c r="Q614" s="2312" t="s">
        <v>1642</v>
      </c>
      <c r="R614" s="2318">
        <v>0</v>
      </c>
      <c r="S614" s="2318">
        <v>-640</v>
      </c>
      <c r="T614" s="2318">
        <v>-650</v>
      </c>
      <c r="U614" s="2310"/>
      <c r="V614" s="2310"/>
      <c r="W614" s="2310" t="s">
        <v>2378</v>
      </c>
      <c r="X614" s="2310" t="s">
        <v>362</v>
      </c>
      <c r="Y614" s="2310">
        <f>VLOOKUP(X614,Data!$D$2:$E$144,2,FALSE)</f>
        <v>85147000</v>
      </c>
      <c r="AG614" s="2317"/>
    </row>
    <row r="615" spans="1:33" x14ac:dyDescent="0.2">
      <c r="A615" s="2315"/>
      <c r="B615" s="2315"/>
      <c r="C615" s="2314"/>
      <c r="D615" s="2315"/>
      <c r="E615" s="2315"/>
      <c r="F615" s="2315"/>
      <c r="G615" s="2315"/>
      <c r="H615" s="2313" t="s">
        <v>580</v>
      </c>
      <c r="I615" s="2319">
        <f>SUM(I616:I617)</f>
        <v>647.73</v>
      </c>
      <c r="J615" s="2319"/>
      <c r="K615" s="2319"/>
      <c r="L615" s="2319"/>
      <c r="M615" s="2315"/>
      <c r="N615" s="2315"/>
      <c r="O615" s="2315"/>
      <c r="P615" s="2319"/>
      <c r="Q615" s="2314" t="s">
        <v>1487</v>
      </c>
      <c r="R615" s="2319">
        <v>-1047.6099999999999</v>
      </c>
      <c r="S615" s="2319">
        <v>-772.8</v>
      </c>
      <c r="T615" s="2319">
        <v>-647.72</v>
      </c>
      <c r="U615" s="2315"/>
      <c r="V615" s="2315"/>
      <c r="W615" s="2315"/>
      <c r="X615" s="2315"/>
      <c r="Y615" s="2315" t="e">
        <f>VLOOKUP(X615,Data!$D$2:$E$144,2,FALSE)</f>
        <v>#N/A</v>
      </c>
    </row>
    <row r="616" spans="1:33" ht="25.5" x14ac:dyDescent="0.2">
      <c r="A616" s="2322"/>
      <c r="B616" s="2322"/>
      <c r="C616" s="2324" t="s">
        <v>2829</v>
      </c>
      <c r="D616" s="2322" t="s">
        <v>2546</v>
      </c>
      <c r="E616" s="2322" t="s">
        <v>2524</v>
      </c>
      <c r="F616" s="2322"/>
      <c r="G616" s="2322"/>
      <c r="H616" s="2311" t="s">
        <v>580</v>
      </c>
      <c r="I616" s="1090">
        <v>647.73</v>
      </c>
      <c r="J616" s="1090"/>
      <c r="K616" s="1090"/>
      <c r="L616" s="1090"/>
      <c r="P616" s="1090" t="s">
        <v>2336</v>
      </c>
      <c r="Q616" s="2312" t="s">
        <v>1487</v>
      </c>
      <c r="R616" s="1090"/>
      <c r="S616" s="1090"/>
      <c r="T616" s="1090"/>
      <c r="W616" s="2310" t="s">
        <v>2503</v>
      </c>
      <c r="X616" s="2310" t="s">
        <v>395</v>
      </c>
      <c r="Y616" s="2310">
        <f>VLOOKUP(X616,Data!$D$2:$E$144,2,FALSE)</f>
        <v>35110000</v>
      </c>
    </row>
    <row r="617" spans="1:33" ht="25.5" x14ac:dyDescent="0.2">
      <c r="A617" s="2322"/>
      <c r="B617" s="2322"/>
      <c r="C617" s="2324" t="s">
        <v>2830</v>
      </c>
      <c r="D617" s="2322" t="s">
        <v>2664</v>
      </c>
      <c r="E617" s="2322" t="s">
        <v>2372</v>
      </c>
      <c r="F617" s="2322"/>
      <c r="G617" s="2322"/>
      <c r="H617" s="2311" t="s">
        <v>580</v>
      </c>
      <c r="I617" s="1090">
        <v>0</v>
      </c>
      <c r="J617" s="1090"/>
      <c r="K617" s="1090"/>
      <c r="L617" s="1090"/>
      <c r="P617" s="1090" t="s">
        <v>2331</v>
      </c>
      <c r="Q617" s="2312" t="s">
        <v>1487</v>
      </c>
      <c r="R617" s="1090"/>
      <c r="S617" s="1090"/>
      <c r="T617" s="1090"/>
      <c r="W617" s="2310" t="s">
        <v>2503</v>
      </c>
      <c r="X617" s="2310" t="s">
        <v>395</v>
      </c>
      <c r="Y617" s="2310">
        <f>VLOOKUP(X617,Data!$D$2:$E$144,2,FALSE)</f>
        <v>35110000</v>
      </c>
    </row>
    <row r="618" spans="1:33" x14ac:dyDescent="0.2">
      <c r="A618" s="2322"/>
      <c r="B618" s="2322"/>
      <c r="C618" s="2324" t="s">
        <v>2245</v>
      </c>
      <c r="D618" s="2322" t="s">
        <v>2903</v>
      </c>
      <c r="E618" s="2322" t="s">
        <v>2835</v>
      </c>
      <c r="F618" s="2322"/>
      <c r="G618" s="2322"/>
      <c r="H618" s="2311" t="s">
        <v>1337</v>
      </c>
      <c r="I618" s="1090">
        <v>647</v>
      </c>
      <c r="J618" s="1090"/>
      <c r="K618" s="1090"/>
      <c r="L618" s="1090"/>
      <c r="P618" s="1090" t="s">
        <v>2336</v>
      </c>
      <c r="Q618" s="2312" t="s">
        <v>2245</v>
      </c>
      <c r="R618" s="2318">
        <v>-628.49</v>
      </c>
      <c r="S618" s="2318">
        <v>-642.96</v>
      </c>
      <c r="T618" s="2318">
        <v>-647.45000000000005</v>
      </c>
      <c r="W618" s="2310" t="s">
        <v>276</v>
      </c>
      <c r="X618" s="2310" t="s">
        <v>304</v>
      </c>
      <c r="Y618" s="2310">
        <f>VLOOKUP(X618,Data!$D$2:$E$144,2,FALSE)</f>
        <v>75100000</v>
      </c>
    </row>
    <row r="619" spans="1:33" x14ac:dyDescent="0.2">
      <c r="C619" s="2312" t="s">
        <v>1801</v>
      </c>
      <c r="D619" s="14" t="s">
        <v>2464</v>
      </c>
      <c r="E619" s="2310" t="s">
        <v>2345</v>
      </c>
      <c r="H619" s="2311" t="s">
        <v>894</v>
      </c>
      <c r="I619" s="1090">
        <v>642</v>
      </c>
      <c r="J619" s="1090"/>
      <c r="K619" s="1090"/>
      <c r="L619" s="1090"/>
      <c r="P619" s="1090" t="s">
        <v>2336</v>
      </c>
      <c r="Q619" s="2312" t="s">
        <v>1801</v>
      </c>
      <c r="R619" s="2318">
        <v>-1980</v>
      </c>
      <c r="S619" s="2318">
        <v>-6252.87</v>
      </c>
      <c r="T619" s="2318">
        <v>-642.6</v>
      </c>
      <c r="W619" s="2310" t="s">
        <v>427</v>
      </c>
      <c r="X619" s="2310" t="s">
        <v>374</v>
      </c>
      <c r="Y619" s="2310">
        <f>VLOOKUP(X619,Data!$D$2:$E$144,2,FALSE)</f>
        <v>48800000</v>
      </c>
    </row>
    <row r="620" spans="1:33" x14ac:dyDescent="0.2">
      <c r="C620" s="2312" t="s">
        <v>1665</v>
      </c>
      <c r="H620" s="2311" t="s">
        <v>758</v>
      </c>
      <c r="I620" s="2318"/>
      <c r="J620" s="2318"/>
      <c r="K620" s="2318"/>
      <c r="L620" s="2318"/>
      <c r="P620" s="2318"/>
      <c r="Q620" s="2312" t="s">
        <v>1665</v>
      </c>
      <c r="R620" s="2318">
        <v>-54</v>
      </c>
      <c r="S620" s="2318">
        <v>-315.5</v>
      </c>
      <c r="T620" s="2318">
        <v>-631</v>
      </c>
      <c r="Y620" s="2310" t="e">
        <f>VLOOKUP(X620,Data!$D$2:$E$144,2,FALSE)</f>
        <v>#N/A</v>
      </c>
    </row>
    <row r="621" spans="1:33" ht="25.5" x14ac:dyDescent="0.2">
      <c r="A621" s="2322"/>
      <c r="B621" s="2322"/>
      <c r="C621" s="2324" t="s">
        <v>1833</v>
      </c>
      <c r="D621" s="2322" t="s">
        <v>3151</v>
      </c>
      <c r="E621" s="2322" t="s">
        <v>2835</v>
      </c>
      <c r="F621" s="2322"/>
      <c r="G621" s="2322"/>
      <c r="H621" s="2311" t="s">
        <v>926</v>
      </c>
      <c r="I621" s="1090">
        <v>631</v>
      </c>
      <c r="J621" s="1090"/>
      <c r="K621" s="1090"/>
      <c r="L621" s="1090"/>
      <c r="P621" s="1090" t="s">
        <v>2336</v>
      </c>
      <c r="Q621" s="2312" t="s">
        <v>1833</v>
      </c>
      <c r="R621" s="2318">
        <v>-1085.18</v>
      </c>
      <c r="S621" s="2318">
        <v>-1493.79</v>
      </c>
      <c r="T621" s="2318">
        <v>-630.96</v>
      </c>
      <c r="W621" s="2310" t="s">
        <v>2757</v>
      </c>
      <c r="X621" s="2310" t="s">
        <v>328</v>
      </c>
      <c r="Y621" s="2310">
        <f>VLOOKUP(X621,Data!$D$2:$E$144,2,FALSE)</f>
        <v>39830000</v>
      </c>
    </row>
    <row r="622" spans="1:33" x14ac:dyDescent="0.2">
      <c r="C622" s="2312" t="s">
        <v>1831</v>
      </c>
      <c r="H622" s="2311" t="s">
        <v>924</v>
      </c>
      <c r="I622" s="2318"/>
      <c r="J622" s="2318"/>
      <c r="K622" s="2318"/>
      <c r="L622" s="2318"/>
      <c r="P622" s="2318"/>
      <c r="Q622" s="2312" t="s">
        <v>1831</v>
      </c>
      <c r="R622" s="2318">
        <v>-495.42</v>
      </c>
      <c r="S622" s="2318">
        <v>-566.02</v>
      </c>
      <c r="T622" s="2318">
        <v>-630.14</v>
      </c>
      <c r="Y622" s="2310" t="e">
        <f>VLOOKUP(X622,Data!$D$2:$E$144,2,FALSE)</f>
        <v>#N/A</v>
      </c>
    </row>
    <row r="623" spans="1:33" s="2315" customFormat="1" x14ac:dyDescent="0.2">
      <c r="A623" s="2322"/>
      <c r="B623" s="2322"/>
      <c r="C623" s="2324" t="s">
        <v>1944</v>
      </c>
      <c r="D623" s="2322" t="s">
        <v>3201</v>
      </c>
      <c r="E623" s="2322" t="s">
        <v>2835</v>
      </c>
      <c r="F623" s="2322"/>
      <c r="G623" s="2322"/>
      <c r="H623" s="2311" t="s">
        <v>1037</v>
      </c>
      <c r="I623" s="1090">
        <v>630</v>
      </c>
      <c r="J623" s="1090"/>
      <c r="K623" s="1090"/>
      <c r="L623" s="1090"/>
      <c r="M623" s="2310"/>
      <c r="N623" s="2310"/>
      <c r="O623" s="2310"/>
      <c r="P623" s="1090" t="s">
        <v>2336</v>
      </c>
      <c r="Q623" s="2312" t="s">
        <v>1944</v>
      </c>
      <c r="R623" s="2318">
        <v>-266.5</v>
      </c>
      <c r="S623" s="2318">
        <v>-150</v>
      </c>
      <c r="T623" s="2318">
        <v>-630</v>
      </c>
      <c r="U623" s="2310"/>
      <c r="V623" s="2310"/>
      <c r="W623" s="2310" t="s">
        <v>2379</v>
      </c>
      <c r="X623" s="2310" t="s">
        <v>341</v>
      </c>
      <c r="Y623" s="2310">
        <f>VLOOKUP(X623,Data!$D$2:$E$144,2,FALSE)</f>
        <v>18440000</v>
      </c>
      <c r="AG623" s="2317"/>
    </row>
    <row r="624" spans="1:33" x14ac:dyDescent="0.2">
      <c r="C624" s="2312" t="s">
        <v>2162</v>
      </c>
      <c r="H624" s="2311" t="s">
        <v>1254</v>
      </c>
      <c r="I624" s="2318"/>
      <c r="J624" s="2318"/>
      <c r="K624" s="2318"/>
      <c r="L624" s="2318"/>
      <c r="P624" s="2318"/>
      <c r="Q624" s="2312" t="s">
        <v>2162</v>
      </c>
      <c r="R624" s="2318">
        <v>0</v>
      </c>
      <c r="S624" s="2318">
        <v>0</v>
      </c>
      <c r="T624" s="2318">
        <v>-625</v>
      </c>
      <c r="Y624" s="2310" t="e">
        <f>VLOOKUP(X624,Data!$D$2:$E$144,2,FALSE)</f>
        <v>#N/A</v>
      </c>
    </row>
    <row r="625" spans="1:33" x14ac:dyDescent="0.2">
      <c r="A625" s="2322"/>
      <c r="B625" s="2322"/>
      <c r="C625" s="2324" t="s">
        <v>2269</v>
      </c>
      <c r="D625" s="2322" t="s">
        <v>2799</v>
      </c>
      <c r="E625" s="2322" t="s">
        <v>2372</v>
      </c>
      <c r="F625" s="2322"/>
      <c r="G625" s="2322"/>
      <c r="H625" s="2311" t="s">
        <v>1361</v>
      </c>
      <c r="I625" s="1090">
        <v>625</v>
      </c>
      <c r="J625" s="1090"/>
      <c r="K625" s="1090"/>
      <c r="L625" s="1090"/>
      <c r="P625" s="1090" t="s">
        <v>2331</v>
      </c>
      <c r="Q625" s="2312" t="s">
        <v>2269</v>
      </c>
      <c r="R625" s="2318">
        <v>0</v>
      </c>
      <c r="S625" s="2318">
        <v>0</v>
      </c>
      <c r="T625" s="2318">
        <v>-625</v>
      </c>
      <c r="W625" s="2310" t="s">
        <v>276</v>
      </c>
      <c r="X625" s="2310" t="s">
        <v>309</v>
      </c>
      <c r="Y625" s="2310">
        <f>VLOOKUP(X625,Data!$D$2:$E$144,2,FALSE)</f>
        <v>80500000</v>
      </c>
    </row>
    <row r="626" spans="1:33" x14ac:dyDescent="0.2">
      <c r="A626" s="2315"/>
      <c r="B626" s="2315"/>
      <c r="C626" s="2314"/>
      <c r="D626" s="2315"/>
      <c r="E626" s="2315"/>
      <c r="F626" s="2315"/>
      <c r="G626" s="2315"/>
      <c r="H626" s="2313" t="s">
        <v>986</v>
      </c>
      <c r="I626" s="2319">
        <f>SUM(I627:I629)</f>
        <v>624.95000000000005</v>
      </c>
      <c r="J626" s="2319"/>
      <c r="K626" s="2319"/>
      <c r="L626" s="2319"/>
      <c r="M626" s="2315"/>
      <c r="N626" s="2315"/>
      <c r="O626" s="2315"/>
      <c r="P626" s="2319"/>
      <c r="Q626" s="2314" t="s">
        <v>1893</v>
      </c>
      <c r="R626" s="2319">
        <v>-1146.2</v>
      </c>
      <c r="S626" s="2319">
        <v>-1249.8900000000001</v>
      </c>
      <c r="T626" s="2319">
        <v>-624.95000000000005</v>
      </c>
      <c r="U626" s="2315"/>
      <c r="V626" s="2315"/>
      <c r="W626" s="2315"/>
      <c r="X626" s="2315"/>
      <c r="Y626" s="2315" t="e">
        <f>VLOOKUP(X626,Data!$D$2:$E$144,2,FALSE)</f>
        <v>#N/A</v>
      </c>
    </row>
    <row r="627" spans="1:33" ht="25.5" x14ac:dyDescent="0.2">
      <c r="A627" s="2322"/>
      <c r="B627" s="2322"/>
      <c r="C627" s="2324" t="s">
        <v>2732</v>
      </c>
      <c r="D627" s="2322" t="s">
        <v>2551</v>
      </c>
      <c r="E627" s="2322" t="s">
        <v>2524</v>
      </c>
      <c r="F627" s="2322"/>
      <c r="G627" s="2322"/>
      <c r="H627" s="2311" t="s">
        <v>986</v>
      </c>
      <c r="I627" s="1090">
        <v>114.95</v>
      </c>
      <c r="J627" s="1090"/>
      <c r="K627" s="1090"/>
      <c r="L627" s="1090"/>
      <c r="P627" s="1090" t="s">
        <v>2336</v>
      </c>
      <c r="Q627" s="2312" t="s">
        <v>1893</v>
      </c>
      <c r="R627" s="1090"/>
      <c r="S627" s="1090"/>
      <c r="T627" s="1090"/>
      <c r="W627" s="2310" t="s">
        <v>2379</v>
      </c>
      <c r="X627" s="2310" t="s">
        <v>340</v>
      </c>
      <c r="Y627" s="2310">
        <f>VLOOKUP(X627,Data!$D$2:$E$144,2,FALSE)</f>
        <v>18424000</v>
      </c>
    </row>
    <row r="628" spans="1:33" ht="25.5" x14ac:dyDescent="0.2">
      <c r="A628" s="2322"/>
      <c r="B628" s="2322"/>
      <c r="C628" s="2324" t="s">
        <v>2733</v>
      </c>
      <c r="D628" s="2322" t="s">
        <v>2731</v>
      </c>
      <c r="E628" s="2322" t="s">
        <v>2372</v>
      </c>
      <c r="F628" s="2322"/>
      <c r="G628" s="2322"/>
      <c r="H628" s="2311" t="s">
        <v>986</v>
      </c>
      <c r="I628" s="1090">
        <v>0</v>
      </c>
      <c r="J628" s="1090"/>
      <c r="K628" s="1090"/>
      <c r="L628" s="1090"/>
      <c r="P628" s="1090" t="s">
        <v>2337</v>
      </c>
      <c r="Q628" s="2312" t="s">
        <v>1893</v>
      </c>
      <c r="R628" s="1090"/>
      <c r="S628" s="1090"/>
      <c r="T628" s="1090"/>
      <c r="W628" s="2310" t="s">
        <v>2379</v>
      </c>
      <c r="X628" s="2310" t="s">
        <v>340</v>
      </c>
      <c r="Y628" s="2310">
        <f>VLOOKUP(X628,Data!$D$2:$E$144,2,FALSE)</f>
        <v>18424000</v>
      </c>
    </row>
    <row r="629" spans="1:33" x14ac:dyDescent="0.2">
      <c r="A629" s="2322"/>
      <c r="B629" s="2322"/>
      <c r="C629" s="2324" t="s">
        <v>3092</v>
      </c>
      <c r="D629" s="2322" t="s">
        <v>3091</v>
      </c>
      <c r="E629" s="2322" t="s">
        <v>2835</v>
      </c>
      <c r="F629" s="2322"/>
      <c r="G629" s="2322"/>
      <c r="H629" s="2311" t="s">
        <v>986</v>
      </c>
      <c r="I629" s="1090">
        <v>510</v>
      </c>
      <c r="J629" s="1090"/>
      <c r="K629" s="1090"/>
      <c r="L629" s="1090"/>
      <c r="P629" s="1090" t="s">
        <v>2336</v>
      </c>
      <c r="Q629" s="2312" t="s">
        <v>1893</v>
      </c>
      <c r="R629" s="2318"/>
      <c r="S629" s="2318"/>
      <c r="T629" s="2318"/>
      <c r="W629" s="2310" t="s">
        <v>2379</v>
      </c>
      <c r="X629" s="2310" t="s">
        <v>340</v>
      </c>
      <c r="Y629" s="2310">
        <f>VLOOKUP(X629,Data!$D$2:$E$144,2,FALSE)</f>
        <v>18424000</v>
      </c>
    </row>
    <row r="630" spans="1:33" x14ac:dyDescent="0.2">
      <c r="A630" s="2322"/>
      <c r="B630" s="2322"/>
      <c r="C630" s="2324" t="s">
        <v>2220</v>
      </c>
      <c r="D630" s="2322" t="s">
        <v>3036</v>
      </c>
      <c r="E630" s="2322" t="s">
        <v>2835</v>
      </c>
      <c r="F630" s="2322"/>
      <c r="G630" s="2322"/>
      <c r="H630" s="2311" t="s">
        <v>1312</v>
      </c>
      <c r="I630" s="1090">
        <v>1400</v>
      </c>
      <c r="J630" s="1090"/>
      <c r="K630" s="1090"/>
      <c r="L630" s="1090"/>
      <c r="P630" s="1090" t="s">
        <v>2336</v>
      </c>
      <c r="Q630" s="2312" t="s">
        <v>2220</v>
      </c>
      <c r="R630" s="2318">
        <v>0</v>
      </c>
      <c r="S630" s="2318">
        <v>0</v>
      </c>
      <c r="T630" s="2318">
        <v>-618.66999999999996</v>
      </c>
      <c r="W630" s="2310" t="s">
        <v>2379</v>
      </c>
      <c r="X630" s="2310" t="s">
        <v>344</v>
      </c>
      <c r="Y630" s="2310">
        <f>VLOOKUP(X630,Data!$D$2:$E$144,2,FALSE)</f>
        <v>35113400</v>
      </c>
    </row>
    <row r="631" spans="1:33" s="2315" customFormat="1" x14ac:dyDescent="0.2">
      <c r="A631" s="2310"/>
      <c r="B631" s="2310"/>
      <c r="C631" s="2312" t="s">
        <v>2208</v>
      </c>
      <c r="D631" s="282"/>
      <c r="E631" s="2310"/>
      <c r="F631" s="2310"/>
      <c r="G631" s="2310"/>
      <c r="H631" s="2311" t="s">
        <v>1300</v>
      </c>
      <c r="I631" s="2318"/>
      <c r="J631" s="2318"/>
      <c r="K631" s="2318"/>
      <c r="L631" s="2318"/>
      <c r="M631" s="2310"/>
      <c r="N631" s="2310"/>
      <c r="O631" s="2310"/>
      <c r="P631" s="2318"/>
      <c r="Q631" s="2312" t="s">
        <v>2208</v>
      </c>
      <c r="R631" s="2318">
        <v>0</v>
      </c>
      <c r="S631" s="2318">
        <v>0</v>
      </c>
      <c r="T631" s="2318">
        <v>-613.64</v>
      </c>
      <c r="U631" s="2310"/>
      <c r="V631" s="2310"/>
      <c r="W631" s="2310"/>
      <c r="X631" s="2310"/>
      <c r="Y631" s="2310" t="e">
        <f>VLOOKUP(X631,Data!$D$2:$E$144,2,FALSE)</f>
        <v>#N/A</v>
      </c>
      <c r="AG631" s="2317"/>
    </row>
    <row r="632" spans="1:33" x14ac:dyDescent="0.2">
      <c r="C632" s="2312" t="s">
        <v>2198</v>
      </c>
      <c r="D632" s="2322"/>
      <c r="H632" s="2311" t="s">
        <v>1290</v>
      </c>
      <c r="I632" s="1090"/>
      <c r="J632" s="1090"/>
      <c r="K632" s="1090"/>
      <c r="L632" s="1090"/>
      <c r="P632" s="1090"/>
      <c r="Q632" s="2312" t="s">
        <v>2198</v>
      </c>
      <c r="R632" s="2318">
        <v>0</v>
      </c>
      <c r="S632" s="2318">
        <v>0</v>
      </c>
      <c r="T632" s="2318">
        <v>-608</v>
      </c>
      <c r="Y632" s="2310" t="e">
        <f>VLOOKUP(X632,Data!$D$2:$E$144,2,FALSE)</f>
        <v>#N/A</v>
      </c>
    </row>
    <row r="633" spans="1:33" x14ac:dyDescent="0.2">
      <c r="C633" s="2312" t="s">
        <v>1626</v>
      </c>
      <c r="D633" s="2310" t="s">
        <v>2364</v>
      </c>
      <c r="E633" s="2310" t="s">
        <v>2346</v>
      </c>
      <c r="H633" s="2311" t="s">
        <v>719</v>
      </c>
      <c r="I633" s="2318">
        <v>600</v>
      </c>
      <c r="J633" s="2318"/>
      <c r="K633" s="2318"/>
      <c r="L633" s="2318"/>
      <c r="P633" s="2318" t="s">
        <v>2331</v>
      </c>
      <c r="Q633" s="2312" t="s">
        <v>1626</v>
      </c>
      <c r="R633" s="2318">
        <v>0</v>
      </c>
      <c r="S633" s="2318">
        <v>0</v>
      </c>
      <c r="T633" s="2318">
        <v>-600</v>
      </c>
      <c r="W633" s="2310" t="s">
        <v>276</v>
      </c>
      <c r="X633" s="2310" t="s">
        <v>309</v>
      </c>
      <c r="Y633" s="2310">
        <f>VLOOKUP(X633,Data!$D$2:$E$144,2,FALSE)</f>
        <v>80500000</v>
      </c>
    </row>
    <row r="634" spans="1:33" x14ac:dyDescent="0.2">
      <c r="C634" s="2312" t="s">
        <v>2227</v>
      </c>
      <c r="H634" s="2311" t="s">
        <v>1319</v>
      </c>
      <c r="I634" s="2318"/>
      <c r="J634" s="2318"/>
      <c r="K634" s="2318"/>
      <c r="L634" s="2318"/>
      <c r="P634" s="2318"/>
      <c r="Q634" s="2312" t="s">
        <v>2227</v>
      </c>
      <c r="R634" s="2318">
        <v>0</v>
      </c>
      <c r="S634" s="2318">
        <v>0</v>
      </c>
      <c r="T634" s="2318">
        <v>-594.9</v>
      </c>
      <c r="Y634" s="2310" t="e">
        <f>VLOOKUP(X634,Data!$D$2:$E$144,2,FALSE)</f>
        <v>#N/A</v>
      </c>
    </row>
    <row r="635" spans="1:33" s="2315" customFormat="1" ht="25.5" x14ac:dyDescent="0.2">
      <c r="A635" s="2322"/>
      <c r="B635" s="2322"/>
      <c r="C635" s="2324" t="s">
        <v>1652</v>
      </c>
      <c r="D635" s="2322" t="s">
        <v>2978</v>
      </c>
      <c r="E635" s="2322" t="s">
        <v>2832</v>
      </c>
      <c r="F635" s="2322"/>
      <c r="G635" s="2322"/>
      <c r="H635" s="2311" t="s">
        <v>745</v>
      </c>
      <c r="I635" s="1090">
        <v>590</v>
      </c>
      <c r="J635" s="1090"/>
      <c r="K635" s="1090"/>
      <c r="L635" s="1090"/>
      <c r="M635" s="2310"/>
      <c r="N635" s="2310"/>
      <c r="O635" s="2310"/>
      <c r="P635" s="1090" t="s">
        <v>2336</v>
      </c>
      <c r="Q635" s="2312" t="s">
        <v>1652</v>
      </c>
      <c r="R635" s="2318">
        <v>-1304.8</v>
      </c>
      <c r="S635" s="2318">
        <v>-840</v>
      </c>
      <c r="T635" s="2318">
        <v>-589.6</v>
      </c>
      <c r="U635" s="2310"/>
      <c r="V635" s="2310"/>
      <c r="W635" s="2310" t="s">
        <v>287</v>
      </c>
      <c r="X635" s="2310" t="s">
        <v>412</v>
      </c>
      <c r="Y635" s="2310">
        <f>VLOOKUP(X635,Data!$D$2:$E$144,2,FALSE)</f>
        <v>34300000</v>
      </c>
      <c r="AG635" s="2317"/>
    </row>
    <row r="636" spans="1:33" s="2322" customFormat="1" x14ac:dyDescent="0.2">
      <c r="A636" s="2310"/>
      <c r="B636" s="2310"/>
      <c r="C636" s="2312" t="s">
        <v>2284</v>
      </c>
      <c r="D636" s="2310"/>
      <c r="E636" s="2310"/>
      <c r="F636" s="2310"/>
      <c r="G636" s="2310"/>
      <c r="H636" s="2311" t="s">
        <v>1355</v>
      </c>
      <c r="I636" s="2318"/>
      <c r="J636" s="2318"/>
      <c r="K636" s="2318"/>
      <c r="L636" s="2318"/>
      <c r="M636" s="2310"/>
      <c r="N636" s="2310"/>
      <c r="O636" s="2310"/>
      <c r="P636" s="2318"/>
      <c r="Q636" s="2312" t="s">
        <v>2284</v>
      </c>
      <c r="R636" s="2318">
        <v>-1668.48</v>
      </c>
      <c r="S636" s="2318">
        <v>0</v>
      </c>
      <c r="T636" s="2318">
        <v>-585.78</v>
      </c>
      <c r="U636" s="2310"/>
      <c r="V636" s="2310"/>
      <c r="W636" s="2310"/>
      <c r="X636" s="2310"/>
      <c r="Y636" s="2310" t="e">
        <f>VLOOKUP(X636,Data!$D$2:$E$144,2,FALSE)</f>
        <v>#N/A</v>
      </c>
      <c r="AG636" s="2325"/>
    </row>
    <row r="637" spans="1:33" s="2322" customFormat="1" x14ac:dyDescent="0.2">
      <c r="C637" s="2324" t="s">
        <v>1405</v>
      </c>
      <c r="D637" s="2322" t="s">
        <v>3186</v>
      </c>
      <c r="E637" s="2322" t="s">
        <v>2835</v>
      </c>
      <c r="H637" s="2311" t="s">
        <v>498</v>
      </c>
      <c r="I637" s="1090">
        <v>0</v>
      </c>
      <c r="J637" s="1090"/>
      <c r="K637" s="1090"/>
      <c r="L637" s="1090"/>
      <c r="M637" s="2310"/>
      <c r="N637" s="2310"/>
      <c r="O637" s="2310"/>
      <c r="P637" s="1090" t="s">
        <v>2331</v>
      </c>
      <c r="Q637" s="2312" t="s">
        <v>1405</v>
      </c>
      <c r="R637" s="2318">
        <v>-1463.81</v>
      </c>
      <c r="S637" s="2318">
        <v>0</v>
      </c>
      <c r="T637" s="2318">
        <v>-585</v>
      </c>
      <c r="U637" s="2310"/>
      <c r="V637" s="2310"/>
      <c r="W637" s="2310"/>
      <c r="X637" s="2310"/>
      <c r="Y637" s="2310" t="e">
        <f>VLOOKUP(X637,Data!$D$2:$E$144,2,FALSE)</f>
        <v>#N/A</v>
      </c>
      <c r="AG637" s="2325"/>
    </row>
    <row r="638" spans="1:33" s="2322" customFormat="1" ht="25.5" x14ac:dyDescent="0.25">
      <c r="C638" s="2324" t="s">
        <v>1849</v>
      </c>
      <c r="D638" s="281"/>
      <c r="E638" s="2322" t="s">
        <v>2524</v>
      </c>
      <c r="H638" s="2311" t="s">
        <v>942</v>
      </c>
      <c r="I638" s="1090">
        <v>0</v>
      </c>
      <c r="J638" s="1090"/>
      <c r="K638" s="1090"/>
      <c r="L638" s="1090"/>
      <c r="M638" s="2310"/>
      <c r="N638" s="2310"/>
      <c r="O638" s="2310"/>
      <c r="P638" s="1090" t="s">
        <v>2331</v>
      </c>
      <c r="Q638" s="2312" t="s">
        <v>1849</v>
      </c>
      <c r="R638" s="2318">
        <v>-8087.9</v>
      </c>
      <c r="S638" s="2318">
        <v>-4195.33</v>
      </c>
      <c r="T638" s="2318">
        <v>-584.5</v>
      </c>
      <c r="U638" s="2310"/>
      <c r="V638" s="2310"/>
      <c r="W638" s="2310"/>
      <c r="X638" s="2310"/>
      <c r="Y638" s="2310" t="e">
        <f>VLOOKUP(X638,Data!$D$2:$E$144,2,FALSE)</f>
        <v>#N/A</v>
      </c>
      <c r="AG638" s="2325"/>
    </row>
    <row r="639" spans="1:33" x14ac:dyDescent="0.2">
      <c r="A639" s="2315"/>
      <c r="B639" s="2315"/>
      <c r="C639" s="2314"/>
      <c r="D639" s="2315"/>
      <c r="E639" s="2315"/>
      <c r="F639" s="2315"/>
      <c r="G639" s="2315"/>
      <c r="H639" s="2313" t="s">
        <v>484</v>
      </c>
      <c r="I639" s="2319">
        <f>SUM(I640:I642)</f>
        <v>20580</v>
      </c>
      <c r="J639" s="2319"/>
      <c r="K639" s="2319"/>
      <c r="L639" s="2319"/>
      <c r="M639" s="2315"/>
      <c r="N639" s="2315"/>
      <c r="O639" s="2315"/>
      <c r="P639" s="2319"/>
      <c r="Q639" s="2314" t="s">
        <v>1391</v>
      </c>
      <c r="R639" s="2319">
        <v>-3968</v>
      </c>
      <c r="S639" s="2319">
        <v>-3308</v>
      </c>
      <c r="T639" s="2319">
        <v>-580</v>
      </c>
      <c r="U639" s="2315"/>
      <c r="V639" s="2315"/>
      <c r="W639" s="2315"/>
      <c r="X639" s="2315"/>
      <c r="Y639" s="2315" t="e">
        <f>VLOOKUP(X639,Data!$D$2:$E$144,2,FALSE)</f>
        <v>#N/A</v>
      </c>
    </row>
    <row r="640" spans="1:33" x14ac:dyDescent="0.2">
      <c r="C640" s="2312" t="s">
        <v>2634</v>
      </c>
      <c r="D640" s="2310" t="s">
        <v>2484</v>
      </c>
      <c r="E640" s="2310" t="s">
        <v>2483</v>
      </c>
      <c r="H640" s="2311" t="s">
        <v>484</v>
      </c>
      <c r="I640" s="2318">
        <v>20000</v>
      </c>
      <c r="J640" s="2318"/>
      <c r="K640" s="2318"/>
      <c r="L640" s="2318"/>
      <c r="P640" s="2318" t="s">
        <v>2336</v>
      </c>
      <c r="Q640" s="2312" t="s">
        <v>1391</v>
      </c>
      <c r="R640" s="1090"/>
      <c r="S640" s="1090"/>
      <c r="T640" s="1090"/>
      <c r="W640" s="2310" t="s">
        <v>276</v>
      </c>
      <c r="X640" s="2310" t="s">
        <v>307</v>
      </c>
      <c r="Y640" s="2310">
        <f>VLOOKUP(X640,Data!$D$2:$E$144,2,FALSE)</f>
        <v>79410000</v>
      </c>
    </row>
    <row r="641" spans="1:33" x14ac:dyDescent="0.2">
      <c r="A641" s="2322"/>
      <c r="B641" s="2322"/>
      <c r="C641" s="2324" t="s">
        <v>2635</v>
      </c>
      <c r="D641" s="2322" t="s">
        <v>2633</v>
      </c>
      <c r="E641" s="2322" t="s">
        <v>2372</v>
      </c>
      <c r="F641" s="2322"/>
      <c r="G641" s="2322"/>
      <c r="H641" s="2311" t="s">
        <v>484</v>
      </c>
      <c r="I641" s="1090">
        <v>580</v>
      </c>
      <c r="J641" s="1090"/>
      <c r="K641" s="1090"/>
      <c r="L641" s="1090"/>
      <c r="P641" s="1090" t="s">
        <v>2336</v>
      </c>
      <c r="Q641" s="2312" t="s">
        <v>1391</v>
      </c>
      <c r="R641" s="1090"/>
      <c r="S641" s="1090"/>
      <c r="T641" s="1090"/>
      <c r="W641" s="2310" t="s">
        <v>276</v>
      </c>
      <c r="X641" s="2310" t="s">
        <v>309</v>
      </c>
      <c r="Y641" s="2310">
        <f>VLOOKUP(X641,Data!$D$2:$E$144,2,FALSE)</f>
        <v>80500000</v>
      </c>
    </row>
    <row r="642" spans="1:33" x14ac:dyDescent="0.2">
      <c r="A642" s="2322"/>
      <c r="B642" s="2322"/>
      <c r="C642" s="2324" t="s">
        <v>2909</v>
      </c>
      <c r="D642" s="2322" t="s">
        <v>2908</v>
      </c>
      <c r="E642" s="2322" t="s">
        <v>2832</v>
      </c>
      <c r="F642" s="2322"/>
      <c r="G642" s="2322"/>
      <c r="H642" s="2311" t="s">
        <v>484</v>
      </c>
      <c r="I642" s="1090">
        <v>0</v>
      </c>
      <c r="J642" s="1090"/>
      <c r="K642" s="1090"/>
      <c r="L642" s="1090"/>
      <c r="P642" s="1090" t="s">
        <v>2336</v>
      </c>
      <c r="Q642" s="2312" t="s">
        <v>1391</v>
      </c>
      <c r="R642" s="1090"/>
      <c r="S642" s="1090"/>
      <c r="T642" s="1090"/>
      <c r="W642" s="2310" t="s">
        <v>276</v>
      </c>
      <c r="X642" s="2310" t="s">
        <v>309</v>
      </c>
      <c r="Y642" s="2310">
        <f>VLOOKUP(X642,Data!$D$2:$E$144,2,FALSE)</f>
        <v>80500000</v>
      </c>
    </row>
    <row r="643" spans="1:33" x14ac:dyDescent="0.2">
      <c r="A643" s="2315"/>
      <c r="B643" s="2315"/>
      <c r="C643" s="2314"/>
      <c r="D643" s="2315"/>
      <c r="E643" s="2315"/>
      <c r="F643" s="2315"/>
      <c r="G643" s="2315"/>
      <c r="H643" s="2313" t="s">
        <v>564</v>
      </c>
      <c r="I643" s="2319">
        <f>SUM(I644:I645)</f>
        <v>577</v>
      </c>
      <c r="J643" s="2319"/>
      <c r="K643" s="2319"/>
      <c r="L643" s="2319"/>
      <c r="M643" s="2315"/>
      <c r="N643" s="2315"/>
      <c r="O643" s="2315"/>
      <c r="P643" s="2319"/>
      <c r="Q643" s="2314" t="s">
        <v>1471</v>
      </c>
      <c r="R643" s="2319">
        <v>-779.58</v>
      </c>
      <c r="S643" s="2319">
        <v>-306.98</v>
      </c>
      <c r="T643" s="2319">
        <v>-576.78</v>
      </c>
      <c r="U643" s="2315"/>
      <c r="V643" s="2315"/>
      <c r="W643" s="2315"/>
      <c r="X643" s="2315"/>
      <c r="Y643" s="2315" t="e">
        <f>VLOOKUP(X643,Data!$D$2:$E$144,2,FALSE)</f>
        <v>#N/A</v>
      </c>
    </row>
    <row r="644" spans="1:33" ht="25.5" x14ac:dyDescent="0.2">
      <c r="A644" s="2322"/>
      <c r="B644" s="2322"/>
      <c r="C644" s="2324" t="s">
        <v>3028</v>
      </c>
      <c r="D644" s="2322" t="s">
        <v>3027</v>
      </c>
      <c r="E644" s="2322" t="s">
        <v>2832</v>
      </c>
      <c r="F644" s="2322"/>
      <c r="G644" s="2322"/>
      <c r="H644" s="2311" t="s">
        <v>564</v>
      </c>
      <c r="I644" s="1090">
        <v>393</v>
      </c>
      <c r="J644" s="1090"/>
      <c r="K644" s="1090"/>
      <c r="L644" s="1090"/>
      <c r="P644" s="1090" t="s">
        <v>2336</v>
      </c>
      <c r="Q644" s="2312" t="s">
        <v>1471</v>
      </c>
      <c r="R644" s="1090"/>
      <c r="S644" s="1090"/>
      <c r="T644" s="1090"/>
      <c r="W644" s="2310" t="s">
        <v>287</v>
      </c>
      <c r="X644" s="2310" t="s">
        <v>417</v>
      </c>
      <c r="Y644" s="2310">
        <f>VLOOKUP(X644,Data!$D$2:$E$144,2,FALSE)</f>
        <v>43800000</v>
      </c>
    </row>
    <row r="645" spans="1:33" ht="25.5" x14ac:dyDescent="0.2">
      <c r="A645" s="2322"/>
      <c r="B645" s="2322"/>
      <c r="C645" s="2324" t="s">
        <v>3029</v>
      </c>
      <c r="D645" s="2322" t="s">
        <v>3027</v>
      </c>
      <c r="E645" s="2322" t="s">
        <v>2835</v>
      </c>
      <c r="F645" s="2322"/>
      <c r="G645" s="2322"/>
      <c r="H645" s="2311" t="s">
        <v>564</v>
      </c>
      <c r="I645" s="1090">
        <v>184</v>
      </c>
      <c r="J645" s="1090"/>
      <c r="K645" s="1090"/>
      <c r="L645" s="1090"/>
      <c r="P645" s="1090" t="s">
        <v>2336</v>
      </c>
      <c r="Q645" s="2312" t="s">
        <v>1471</v>
      </c>
      <c r="R645" s="1090"/>
      <c r="S645" s="1090"/>
      <c r="T645" s="1090"/>
      <c r="W645" s="2310" t="s">
        <v>287</v>
      </c>
      <c r="X645" s="2310" t="s">
        <v>417</v>
      </c>
      <c r="Y645" s="2310">
        <f>VLOOKUP(X645,Data!$D$2:$E$144,2,FALSE)</f>
        <v>43800000</v>
      </c>
    </row>
    <row r="646" spans="1:33" ht="25.5" x14ac:dyDescent="0.2">
      <c r="A646" s="2322"/>
      <c r="B646" s="2322"/>
      <c r="C646" s="2324" t="s">
        <v>1956</v>
      </c>
      <c r="D646" s="2322" t="s">
        <v>2587</v>
      </c>
      <c r="E646" s="2322" t="s">
        <v>2564</v>
      </c>
      <c r="F646" s="2322"/>
      <c r="G646" s="2322"/>
      <c r="H646" s="2311" t="s">
        <v>1049</v>
      </c>
      <c r="I646" s="1090">
        <v>448.2</v>
      </c>
      <c r="J646" s="1090"/>
      <c r="K646" s="1090"/>
      <c r="L646" s="1090"/>
      <c r="P646" s="1090" t="s">
        <v>2331</v>
      </c>
      <c r="Q646" s="2312" t="s">
        <v>1956</v>
      </c>
      <c r="R646" s="2318">
        <v>-275</v>
      </c>
      <c r="S646" s="2318">
        <v>0</v>
      </c>
      <c r="T646" s="2318">
        <v>-575</v>
      </c>
      <c r="W646" s="2310" t="s">
        <v>2588</v>
      </c>
      <c r="X646" s="2310" t="s">
        <v>357</v>
      </c>
      <c r="Y646" s="2310">
        <f>VLOOKUP(X646,Data!$D$2:$E$144,2,FALSE)</f>
        <v>79961000</v>
      </c>
    </row>
    <row r="647" spans="1:33" ht="25.5" x14ac:dyDescent="0.2">
      <c r="A647" s="2322"/>
      <c r="B647" s="2322"/>
      <c r="C647" s="2324" t="s">
        <v>1776</v>
      </c>
      <c r="D647" s="2322" t="s">
        <v>3002</v>
      </c>
      <c r="E647" s="2322" t="s">
        <v>2835</v>
      </c>
      <c r="F647" s="2322"/>
      <c r="G647" s="2322"/>
      <c r="H647" s="2311" t="s">
        <v>869</v>
      </c>
      <c r="I647" s="1090">
        <v>692</v>
      </c>
      <c r="J647" s="1090"/>
      <c r="K647" s="1090"/>
      <c r="L647" s="1090"/>
      <c r="P647" s="1090" t="s">
        <v>2336</v>
      </c>
      <c r="Q647" s="2312" t="s">
        <v>1776</v>
      </c>
      <c r="R647" s="2318">
        <v>-1544.24</v>
      </c>
      <c r="S647" s="2318">
        <v>-66.67</v>
      </c>
      <c r="T647" s="2318">
        <v>-562.46</v>
      </c>
      <c r="W647" s="2310" t="s">
        <v>287</v>
      </c>
      <c r="X647" s="2310" t="s">
        <v>412</v>
      </c>
      <c r="Y647" s="2310">
        <f>VLOOKUP(X647,Data!$D$2:$E$144,2,FALSE)</f>
        <v>34300000</v>
      </c>
    </row>
    <row r="648" spans="1:33" x14ac:dyDescent="0.2">
      <c r="A648" s="2322"/>
      <c r="B648" s="2322"/>
      <c r="C648" s="2324" t="s">
        <v>1882</v>
      </c>
      <c r="D648" s="2322" t="s">
        <v>2969</v>
      </c>
      <c r="E648" s="2322" t="s">
        <v>2835</v>
      </c>
      <c r="F648" s="2322"/>
      <c r="G648" s="2322"/>
      <c r="H648" s="2311" t="s">
        <v>975</v>
      </c>
      <c r="I648" s="1090">
        <v>142</v>
      </c>
      <c r="J648" s="1090"/>
      <c r="K648" s="1090"/>
      <c r="L648" s="1090"/>
      <c r="P648" s="1090" t="s">
        <v>2336</v>
      </c>
      <c r="Q648" s="2312" t="s">
        <v>1882</v>
      </c>
      <c r="R648" s="2318">
        <v>0</v>
      </c>
      <c r="S648" s="2318">
        <v>0</v>
      </c>
      <c r="T648" s="2318">
        <v>-562.20000000000005</v>
      </c>
      <c r="W648" s="2310" t="s">
        <v>2379</v>
      </c>
      <c r="X648" s="2310" t="s">
        <v>340</v>
      </c>
      <c r="Y648" s="2310">
        <f>VLOOKUP(X648,Data!$D$2:$E$144,2,FALSE)</f>
        <v>18424000</v>
      </c>
    </row>
    <row r="649" spans="1:33" s="2315" customFormat="1" x14ac:dyDescent="0.2">
      <c r="A649" s="2310"/>
      <c r="B649" s="2310"/>
      <c r="C649" s="2312" t="s">
        <v>1515</v>
      </c>
      <c r="D649" s="2310"/>
      <c r="E649" s="2310"/>
      <c r="F649" s="2310"/>
      <c r="G649" s="2310"/>
      <c r="H649" s="2311" t="s">
        <v>608</v>
      </c>
      <c r="I649" s="2318"/>
      <c r="J649" s="2318"/>
      <c r="K649" s="2318"/>
      <c r="L649" s="2318"/>
      <c r="M649" s="2310"/>
      <c r="N649" s="2310"/>
      <c r="O649" s="2310"/>
      <c r="P649" s="2318"/>
      <c r="Q649" s="2312" t="s">
        <v>1515</v>
      </c>
      <c r="R649" s="2318">
        <v>-550</v>
      </c>
      <c r="S649" s="2318">
        <v>-550</v>
      </c>
      <c r="T649" s="2318">
        <v>-550</v>
      </c>
      <c r="U649" s="2310"/>
      <c r="V649" s="2310"/>
      <c r="W649" s="2310"/>
      <c r="X649" s="2310"/>
      <c r="Y649" s="2310" t="e">
        <f>VLOOKUP(X649,Data!$D$2:$E$144,2,FALSE)</f>
        <v>#N/A</v>
      </c>
      <c r="AG649" s="2317"/>
    </row>
    <row r="650" spans="1:33" x14ac:dyDescent="0.2">
      <c r="C650" s="2312" t="s">
        <v>2096</v>
      </c>
      <c r="H650" s="2311" t="s">
        <v>1188</v>
      </c>
      <c r="I650" s="2318"/>
      <c r="J650" s="2318"/>
      <c r="K650" s="2318"/>
      <c r="L650" s="2318"/>
      <c r="P650" s="2318"/>
      <c r="Q650" s="2312" t="s">
        <v>2096</v>
      </c>
      <c r="R650" s="2318">
        <v>0</v>
      </c>
      <c r="S650" s="2318">
        <v>-2353.4499999999998</v>
      </c>
      <c r="T650" s="2318">
        <v>-540.5</v>
      </c>
      <c r="Y650" s="2310" t="e">
        <f>VLOOKUP(X650,Data!$D$2:$E$144,2,FALSE)</f>
        <v>#N/A</v>
      </c>
    </row>
    <row r="651" spans="1:33" x14ac:dyDescent="0.2">
      <c r="C651" s="2312" t="s">
        <v>1844</v>
      </c>
      <c r="H651" s="2311" t="s">
        <v>937</v>
      </c>
      <c r="I651" s="2318"/>
      <c r="J651" s="2318"/>
      <c r="K651" s="2318"/>
      <c r="L651" s="2318"/>
      <c r="P651" s="2318"/>
      <c r="Q651" s="2312" t="s">
        <v>1844</v>
      </c>
      <c r="R651" s="2318">
        <v>-1995</v>
      </c>
      <c r="S651" s="2318">
        <v>0</v>
      </c>
      <c r="T651" s="2318">
        <v>-540</v>
      </c>
      <c r="Y651" s="2310" t="e">
        <f>VLOOKUP(X651,Data!$D$2:$E$144,2,FALSE)</f>
        <v>#N/A</v>
      </c>
    </row>
    <row r="652" spans="1:33" ht="25.5" x14ac:dyDescent="0.2">
      <c r="A652" s="2322"/>
      <c r="B652" s="2322"/>
      <c r="C652" s="2324" t="s">
        <v>1982</v>
      </c>
      <c r="D652" s="2322" t="s">
        <v>2746</v>
      </c>
      <c r="E652" s="2322" t="s">
        <v>2372</v>
      </c>
      <c r="F652" s="2322"/>
      <c r="G652" s="2322"/>
      <c r="H652" s="2311" t="s">
        <v>1075</v>
      </c>
      <c r="I652" s="1090">
        <v>539.54999999999995</v>
      </c>
      <c r="J652" s="1090"/>
      <c r="K652" s="1090"/>
      <c r="L652" s="1090"/>
      <c r="P652" s="1090" t="s">
        <v>2336</v>
      </c>
      <c r="Q652" s="2312" t="s">
        <v>1982</v>
      </c>
      <c r="R652" s="2318">
        <v>-248</v>
      </c>
      <c r="S652" s="2318">
        <v>-268</v>
      </c>
      <c r="T652" s="2318">
        <v>-539.54999999999995</v>
      </c>
      <c r="W652" s="2310" t="s">
        <v>277</v>
      </c>
      <c r="X652" s="2310" t="s">
        <v>322</v>
      </c>
      <c r="Y652" s="2310">
        <f>VLOOKUP(X652,Data!$D$2:$E$144,2,FALSE)</f>
        <v>55520000</v>
      </c>
    </row>
    <row r="653" spans="1:33" x14ac:dyDescent="0.2">
      <c r="C653" s="2312" t="s">
        <v>1676</v>
      </c>
      <c r="H653" s="2311" t="s">
        <v>769</v>
      </c>
      <c r="I653" s="2318"/>
      <c r="J653" s="2318"/>
      <c r="K653" s="2318"/>
      <c r="L653" s="2318"/>
      <c r="P653" s="2318"/>
      <c r="Q653" s="2312" t="s">
        <v>1676</v>
      </c>
      <c r="R653" s="2318">
        <v>-350</v>
      </c>
      <c r="S653" s="2318">
        <v>-85.3</v>
      </c>
      <c r="T653" s="2318">
        <v>-532.25</v>
      </c>
      <c r="Y653" s="2310" t="e">
        <f>VLOOKUP(X653,Data!$D$2:$E$144,2,FALSE)</f>
        <v>#N/A</v>
      </c>
    </row>
    <row r="654" spans="1:33" x14ac:dyDescent="0.2">
      <c r="A654" s="2322"/>
      <c r="B654" s="2322"/>
      <c r="C654" s="2324" t="s">
        <v>1664</v>
      </c>
      <c r="D654" s="2322" t="s">
        <v>3024</v>
      </c>
      <c r="E654" s="2322" t="s">
        <v>2835</v>
      </c>
      <c r="F654" s="2322"/>
      <c r="G654" s="2322"/>
      <c r="H654" s="2311" t="s">
        <v>757</v>
      </c>
      <c r="I654" s="1090">
        <v>527</v>
      </c>
      <c r="J654" s="1090"/>
      <c r="K654" s="1090"/>
      <c r="L654" s="1090"/>
      <c r="P654" s="1090" t="s">
        <v>2336</v>
      </c>
      <c r="Q654" s="2312" t="s">
        <v>1664</v>
      </c>
      <c r="R654" s="2318">
        <v>-289.06</v>
      </c>
      <c r="S654" s="2318">
        <v>-182.85</v>
      </c>
      <c r="T654" s="2318">
        <v>-527.5</v>
      </c>
      <c r="W654" s="2310" t="s">
        <v>2503</v>
      </c>
      <c r="X654" s="2310" t="s">
        <v>395</v>
      </c>
      <c r="Y654" s="2310">
        <f>VLOOKUP(X654,Data!$D$2:$E$144,2,FALSE)</f>
        <v>35110000</v>
      </c>
    </row>
    <row r="655" spans="1:33" x14ac:dyDescent="0.2">
      <c r="C655" s="2312" t="s">
        <v>466</v>
      </c>
      <c r="H655" s="2311" t="s">
        <v>443</v>
      </c>
      <c r="I655" s="2318"/>
      <c r="J655" s="2318"/>
      <c r="K655" s="2318"/>
      <c r="L655" s="2318"/>
      <c r="P655" s="2318"/>
      <c r="Q655" s="2312" t="s">
        <v>466</v>
      </c>
      <c r="R655" s="2318">
        <v>-5583.92</v>
      </c>
      <c r="S655" s="2318">
        <v>-894.8</v>
      </c>
      <c r="T655" s="2318">
        <v>-527.37</v>
      </c>
      <c r="Y655" s="2310" t="e">
        <f>VLOOKUP(X655,Data!$D$2:$E$144,2,FALSE)</f>
        <v>#N/A</v>
      </c>
    </row>
    <row r="656" spans="1:33" ht="15" x14ac:dyDescent="0.25">
      <c r="A656" s="2322"/>
      <c r="B656" s="2322"/>
      <c r="C656" s="2324" t="s">
        <v>1748</v>
      </c>
      <c r="D656" s="281"/>
      <c r="E656" s="2322" t="s">
        <v>2832</v>
      </c>
      <c r="F656" s="2322"/>
      <c r="G656" s="2322"/>
      <c r="H656" s="2311" t="s">
        <v>841</v>
      </c>
      <c r="I656" s="1090">
        <v>0</v>
      </c>
      <c r="J656" s="1090"/>
      <c r="K656" s="1090"/>
      <c r="L656" s="1090"/>
      <c r="P656" s="1090" t="s">
        <v>2331</v>
      </c>
      <c r="Q656" s="2312" t="s">
        <v>1748</v>
      </c>
      <c r="R656" s="2318">
        <v>-82.45</v>
      </c>
      <c r="S656" s="2318">
        <v>0</v>
      </c>
      <c r="T656" s="2318">
        <v>-524.48</v>
      </c>
      <c r="Y656" s="2310" t="e">
        <f>VLOOKUP(X656,Data!$D$2:$E$144,2,FALSE)</f>
        <v>#N/A</v>
      </c>
    </row>
    <row r="657" spans="1:33" x14ac:dyDescent="0.2">
      <c r="C657" s="2312" t="s">
        <v>1653</v>
      </c>
      <c r="D657" s="2310" t="s">
        <v>2347</v>
      </c>
      <c r="E657" s="2310" t="s">
        <v>2346</v>
      </c>
      <c r="H657" s="2311" t="s">
        <v>746</v>
      </c>
      <c r="I657" s="2318">
        <v>505</v>
      </c>
      <c r="J657" s="2318"/>
      <c r="K657" s="2318"/>
      <c r="L657" s="2318"/>
      <c r="P657" s="2318" t="s">
        <v>2336</v>
      </c>
      <c r="Q657" s="2312" t="s">
        <v>1653</v>
      </c>
      <c r="R657" s="2318">
        <v>-2926</v>
      </c>
      <c r="S657" s="2318">
        <v>0</v>
      </c>
      <c r="T657" s="2318">
        <v>-505.6</v>
      </c>
      <c r="W657" s="2310" t="s">
        <v>276</v>
      </c>
      <c r="X657" s="2310" t="s">
        <v>309</v>
      </c>
      <c r="Y657" s="2310">
        <f>VLOOKUP(X657,Data!$D$2:$E$144,2,FALSE)</f>
        <v>80500000</v>
      </c>
    </row>
    <row r="658" spans="1:33" x14ac:dyDescent="0.2">
      <c r="C658" s="2312" t="s">
        <v>1449</v>
      </c>
      <c r="D658" s="2310" t="s">
        <v>2370</v>
      </c>
      <c r="E658" s="2310" t="s">
        <v>2346</v>
      </c>
      <c r="H658" s="2311" t="s">
        <v>542</v>
      </c>
      <c r="I658" s="2318">
        <v>1507</v>
      </c>
      <c r="J658" s="2318"/>
      <c r="K658" s="2318"/>
      <c r="L658" s="2318"/>
      <c r="P658" s="2318" t="s">
        <v>2336</v>
      </c>
      <c r="Q658" s="2312" t="s">
        <v>1449</v>
      </c>
      <c r="R658" s="2318">
        <v>-1500</v>
      </c>
      <c r="S658" s="2318">
        <v>0</v>
      </c>
      <c r="T658" s="2318">
        <v>-500</v>
      </c>
      <c r="W658" s="2310" t="s">
        <v>276</v>
      </c>
      <c r="X658" s="2310" t="s">
        <v>313</v>
      </c>
      <c r="Y658" s="2310">
        <f>VLOOKUP(X658,Data!$D$2:$E$144,2,FALSE)</f>
        <v>79100000</v>
      </c>
    </row>
    <row r="659" spans="1:33" x14ac:dyDescent="0.2">
      <c r="A659" s="2322"/>
      <c r="B659" s="2322"/>
      <c r="C659" s="2324" t="s">
        <v>1510</v>
      </c>
      <c r="D659" s="2322" t="s">
        <v>2669</v>
      </c>
      <c r="E659" s="2322" t="s">
        <v>2372</v>
      </c>
      <c r="F659" s="2322"/>
      <c r="G659" s="2322"/>
      <c r="H659" s="2311" t="s">
        <v>603</v>
      </c>
      <c r="I659" s="1090">
        <v>500</v>
      </c>
      <c r="J659" s="1090"/>
      <c r="K659" s="1090"/>
      <c r="L659" s="1090"/>
      <c r="P659" s="1090" t="s">
        <v>2336</v>
      </c>
      <c r="Q659" s="2312" t="s">
        <v>1510</v>
      </c>
      <c r="R659" s="2318">
        <v>-500</v>
      </c>
      <c r="S659" s="2318">
        <v>-500</v>
      </c>
      <c r="T659" s="2318">
        <v>-500</v>
      </c>
      <c r="W659" s="2310" t="s">
        <v>276</v>
      </c>
      <c r="X659" s="2310" t="s">
        <v>309</v>
      </c>
      <c r="Y659" s="2310">
        <f>VLOOKUP(X659,Data!$D$2:$E$144,2,FALSE)</f>
        <v>80500000</v>
      </c>
    </row>
    <row r="660" spans="1:33" ht="25.5" x14ac:dyDescent="0.2">
      <c r="A660" s="2322"/>
      <c r="B660" s="2322"/>
      <c r="C660" s="2324" t="s">
        <v>1739</v>
      </c>
      <c r="D660" s="2322" t="s">
        <v>2719</v>
      </c>
      <c r="E660" s="2322" t="s">
        <v>2372</v>
      </c>
      <c r="F660" s="2322"/>
      <c r="G660" s="2322"/>
      <c r="H660" s="2311" t="s">
        <v>832</v>
      </c>
      <c r="I660" s="1090">
        <v>500</v>
      </c>
      <c r="J660" s="1090"/>
      <c r="K660" s="1090"/>
      <c r="L660" s="1090"/>
      <c r="P660" s="1090" t="s">
        <v>2337</v>
      </c>
      <c r="Q660" s="2312" t="s">
        <v>1739</v>
      </c>
      <c r="R660" s="2318">
        <v>0</v>
      </c>
      <c r="S660" s="2318">
        <v>0</v>
      </c>
      <c r="T660" s="2318">
        <v>-500</v>
      </c>
      <c r="W660" s="2310" t="s">
        <v>287</v>
      </c>
      <c r="X660" s="2310" t="s">
        <v>412</v>
      </c>
      <c r="Y660" s="2310">
        <f>VLOOKUP(X660,Data!$D$2:$E$144,2,FALSE)</f>
        <v>34300000</v>
      </c>
    </row>
    <row r="661" spans="1:33" x14ac:dyDescent="0.2">
      <c r="C661" s="2312" t="s">
        <v>1969</v>
      </c>
      <c r="D661" s="282"/>
      <c r="H661" s="2311" t="s">
        <v>1062</v>
      </c>
      <c r="I661" s="2318"/>
      <c r="J661" s="2318"/>
      <c r="K661" s="2318"/>
      <c r="L661" s="2318"/>
      <c r="P661" s="2318"/>
      <c r="Q661" s="2312" t="s">
        <v>1969</v>
      </c>
      <c r="R661" s="2318">
        <v>-475</v>
      </c>
      <c r="S661" s="2318">
        <v>-525</v>
      </c>
      <c r="T661" s="2318">
        <v>-500</v>
      </c>
      <c r="Y661" s="2310" t="e">
        <f>VLOOKUP(X661,Data!$D$2:$E$144,2,FALSE)</f>
        <v>#N/A</v>
      </c>
    </row>
    <row r="662" spans="1:33" x14ac:dyDescent="0.2">
      <c r="C662" s="2312" t="s">
        <v>2180</v>
      </c>
      <c r="H662" s="2311" t="s">
        <v>1272</v>
      </c>
      <c r="I662" s="2318"/>
      <c r="J662" s="2318"/>
      <c r="K662" s="2318"/>
      <c r="L662" s="2318"/>
      <c r="P662" s="2318"/>
      <c r="Q662" s="2312" t="s">
        <v>2180</v>
      </c>
      <c r="R662" s="2318">
        <v>0</v>
      </c>
      <c r="S662" s="2318">
        <v>0</v>
      </c>
      <c r="T662" s="2318">
        <v>-485.5</v>
      </c>
      <c r="Y662" s="2310" t="e">
        <f>VLOOKUP(X662,Data!$D$2:$E$144,2,FALSE)</f>
        <v>#N/A</v>
      </c>
    </row>
    <row r="663" spans="1:33" x14ac:dyDescent="0.2">
      <c r="A663" s="2322"/>
      <c r="B663" s="2322"/>
      <c r="C663" s="2324" t="s">
        <v>2226</v>
      </c>
      <c r="D663" s="2322" t="s">
        <v>2986</v>
      </c>
      <c r="E663" s="2322" t="s">
        <v>2835</v>
      </c>
      <c r="F663" s="2322"/>
      <c r="G663" s="2322"/>
      <c r="H663" s="2311" t="s">
        <v>1318</v>
      </c>
      <c r="I663" s="1090">
        <v>479</v>
      </c>
      <c r="J663" s="1090"/>
      <c r="K663" s="1090"/>
      <c r="L663" s="1090"/>
      <c r="P663" s="1090" t="s">
        <v>2336</v>
      </c>
      <c r="Q663" s="2312" t="s">
        <v>2226</v>
      </c>
      <c r="R663" s="2318">
        <v>0</v>
      </c>
      <c r="S663" s="2318">
        <v>0</v>
      </c>
      <c r="T663" s="2318">
        <v>-479.2</v>
      </c>
      <c r="W663" s="2310" t="s">
        <v>2379</v>
      </c>
      <c r="X663" s="2310" t="s">
        <v>339</v>
      </c>
      <c r="Y663" s="2310">
        <f>VLOOKUP(X663,Data!$D$2:$E$144,2,FALSE)</f>
        <v>18800000</v>
      </c>
    </row>
    <row r="664" spans="1:33" s="2315" customFormat="1" ht="25.5" x14ac:dyDescent="0.2">
      <c r="A664" s="2322"/>
      <c r="B664" s="2322"/>
      <c r="C664" s="2324" t="s">
        <v>2254</v>
      </c>
      <c r="D664" s="2322" t="s">
        <v>2792</v>
      </c>
      <c r="E664" s="2322" t="s">
        <v>2372</v>
      </c>
      <c r="F664" s="2322"/>
      <c r="G664" s="2322"/>
      <c r="H664" s="2311" t="s">
        <v>1346</v>
      </c>
      <c r="I664" s="1090">
        <v>475</v>
      </c>
      <c r="J664" s="1090"/>
      <c r="K664" s="1090"/>
      <c r="L664" s="1090"/>
      <c r="M664" s="2310"/>
      <c r="N664" s="2310"/>
      <c r="O664" s="2310"/>
      <c r="P664" s="1090" t="s">
        <v>2337</v>
      </c>
      <c r="Q664" s="2312" t="s">
        <v>2254</v>
      </c>
      <c r="R664" s="2318">
        <v>-360</v>
      </c>
      <c r="S664" s="2318">
        <v>-390</v>
      </c>
      <c r="T664" s="2318">
        <v>-475</v>
      </c>
      <c r="U664" s="2310"/>
      <c r="V664" s="2310"/>
      <c r="W664" s="2310" t="s">
        <v>276</v>
      </c>
      <c r="X664" s="2310" t="s">
        <v>309</v>
      </c>
      <c r="Y664" s="2310">
        <f>VLOOKUP(X664,Data!$D$2:$E$144,2,FALSE)</f>
        <v>80500000</v>
      </c>
      <c r="AG664" s="2317"/>
    </row>
    <row r="665" spans="1:33" x14ac:dyDescent="0.2">
      <c r="C665" s="2312" t="s">
        <v>1590</v>
      </c>
      <c r="H665" s="2311" t="s">
        <v>683</v>
      </c>
      <c r="I665" s="2318"/>
      <c r="J665" s="2318"/>
      <c r="K665" s="2318"/>
      <c r="L665" s="2318"/>
      <c r="P665" s="2318"/>
      <c r="Q665" s="2312" t="s">
        <v>1590</v>
      </c>
      <c r="R665" s="2318">
        <v>-2699.7</v>
      </c>
      <c r="S665" s="2318">
        <v>-300.27999999999997</v>
      </c>
      <c r="T665" s="2318">
        <v>-469.86</v>
      </c>
      <c r="Y665" s="2310" t="e">
        <f>VLOOKUP(X665,Data!$D$2:$E$144,2,FALSE)</f>
        <v>#N/A</v>
      </c>
    </row>
    <row r="666" spans="1:33" ht="25.5" x14ac:dyDescent="0.2">
      <c r="A666" s="2322"/>
      <c r="B666" s="2322"/>
      <c r="C666" s="2324" t="s">
        <v>1401</v>
      </c>
      <c r="D666" s="2322" t="s">
        <v>2917</v>
      </c>
      <c r="E666" s="2322" t="s">
        <v>2835</v>
      </c>
      <c r="F666" s="2322"/>
      <c r="G666" s="2322"/>
      <c r="H666" s="2311" t="s">
        <v>494</v>
      </c>
      <c r="I666" s="1090">
        <v>459</v>
      </c>
      <c r="J666" s="1090"/>
      <c r="K666" s="1090"/>
      <c r="L666" s="1090"/>
      <c r="P666" s="1090" t="s">
        <v>2337</v>
      </c>
      <c r="Q666" s="2312" t="s">
        <v>1401</v>
      </c>
      <c r="R666" s="2318">
        <v>-514.98</v>
      </c>
      <c r="S666" s="2318">
        <v>-449</v>
      </c>
      <c r="T666" s="2318">
        <v>-459</v>
      </c>
      <c r="W666" s="2310" t="s">
        <v>2378</v>
      </c>
      <c r="X666" s="2310" t="s">
        <v>365</v>
      </c>
      <c r="Y666" s="2310">
        <f>VLOOKUP(X666,Data!$D$2:$E$144,2,FALSE)</f>
        <v>33140000</v>
      </c>
    </row>
    <row r="667" spans="1:33" ht="25.5" x14ac:dyDescent="0.2">
      <c r="A667" s="2322"/>
      <c r="B667" s="2322"/>
      <c r="C667" s="2324" t="s">
        <v>1628</v>
      </c>
      <c r="D667" s="2322" t="s">
        <v>3025</v>
      </c>
      <c r="E667" s="2322" t="s">
        <v>2832</v>
      </c>
      <c r="F667" s="2322"/>
      <c r="G667" s="2322"/>
      <c r="H667" s="2311" t="s">
        <v>721</v>
      </c>
      <c r="I667" s="1090">
        <v>434</v>
      </c>
      <c r="J667" s="1090"/>
      <c r="K667" s="1090"/>
      <c r="L667" s="1090"/>
      <c r="P667" s="1090" t="s">
        <v>2336</v>
      </c>
      <c r="Q667" s="2312" t="s">
        <v>1628</v>
      </c>
      <c r="R667" s="2318">
        <v>-262.17</v>
      </c>
      <c r="S667" s="2318">
        <v>-191.01</v>
      </c>
      <c r="T667" s="2318">
        <v>-434.3</v>
      </c>
      <c r="W667" s="2310" t="s">
        <v>287</v>
      </c>
      <c r="X667" s="2310" t="s">
        <v>412</v>
      </c>
      <c r="Y667" s="2310">
        <f>VLOOKUP(X667,Data!$D$2:$E$144,2,FALSE)</f>
        <v>34300000</v>
      </c>
    </row>
    <row r="668" spans="1:33" s="2315" customFormat="1" ht="25.5" x14ac:dyDescent="0.2">
      <c r="A668" s="2322"/>
      <c r="B668" s="2322"/>
      <c r="C668" s="2324" t="s">
        <v>1805</v>
      </c>
      <c r="D668" s="2322" t="s">
        <v>2881</v>
      </c>
      <c r="E668" s="2322" t="s">
        <v>2832</v>
      </c>
      <c r="F668" s="2322"/>
      <c r="G668" s="2322"/>
      <c r="H668" s="2311" t="s">
        <v>898</v>
      </c>
      <c r="I668" s="1090">
        <v>431</v>
      </c>
      <c r="J668" s="1090"/>
      <c r="K668" s="1090"/>
      <c r="L668" s="1090"/>
      <c r="M668" s="2310"/>
      <c r="N668" s="2310"/>
      <c r="O668" s="2310"/>
      <c r="P668" s="1090" t="s">
        <v>2336</v>
      </c>
      <c r="Q668" s="2312" t="s">
        <v>1805</v>
      </c>
      <c r="R668" s="2318">
        <v>-1418.81</v>
      </c>
      <c r="S668" s="2318">
        <v>-490.03</v>
      </c>
      <c r="T668" s="2318">
        <v>-430.54</v>
      </c>
      <c r="U668" s="2310"/>
      <c r="V668" s="2310"/>
      <c r="W668" s="2310" t="s">
        <v>287</v>
      </c>
      <c r="X668" s="2310" t="s">
        <v>412</v>
      </c>
      <c r="Y668" s="2310">
        <f>VLOOKUP(X668,Data!$D$2:$E$144,2,FALSE)</f>
        <v>34300000</v>
      </c>
      <c r="AG668" s="2317"/>
    </row>
    <row r="669" spans="1:33" x14ac:dyDescent="0.2">
      <c r="C669" s="2312" t="s">
        <v>2048</v>
      </c>
      <c r="H669" s="2311" t="s">
        <v>1140</v>
      </c>
      <c r="I669" s="2318"/>
      <c r="J669" s="2318"/>
      <c r="K669" s="2318"/>
      <c r="L669" s="2318"/>
      <c r="P669" s="2318"/>
      <c r="Q669" s="2312" t="s">
        <v>2048</v>
      </c>
      <c r="R669" s="2318">
        <v>-78.040000000000006</v>
      </c>
      <c r="S669" s="2318">
        <v>-477.71</v>
      </c>
      <c r="T669" s="2318">
        <v>-421.81</v>
      </c>
      <c r="Y669" s="2310" t="e">
        <f>VLOOKUP(X669,Data!$D$2:$E$144,2,FALSE)</f>
        <v>#N/A</v>
      </c>
    </row>
    <row r="670" spans="1:33" x14ac:dyDescent="0.2">
      <c r="C670" s="2312" t="s">
        <v>1407</v>
      </c>
      <c r="H670" s="2311" t="s">
        <v>500</v>
      </c>
      <c r="I670" s="2318"/>
      <c r="J670" s="2318"/>
      <c r="K670" s="2318"/>
      <c r="L670" s="2318"/>
      <c r="P670" s="2318"/>
      <c r="Q670" s="2312" t="s">
        <v>1407</v>
      </c>
      <c r="R670" s="2318">
        <v>-41500.01</v>
      </c>
      <c r="S670" s="2318">
        <v>-8053.2</v>
      </c>
      <c r="T670" s="2318">
        <v>-413.35</v>
      </c>
      <c r="Y670" s="2310" t="e">
        <f>VLOOKUP(X670,Data!$D$2:$E$144,2,FALSE)</f>
        <v>#N/A</v>
      </c>
    </row>
    <row r="671" spans="1:33" x14ac:dyDescent="0.2">
      <c r="C671" s="2312" t="s">
        <v>1541</v>
      </c>
      <c r="D671" s="282"/>
      <c r="H671" s="2311" t="s">
        <v>634</v>
      </c>
      <c r="I671" s="2318"/>
      <c r="J671" s="2318"/>
      <c r="K671" s="2318"/>
      <c r="L671" s="2318"/>
      <c r="P671" s="2318"/>
      <c r="Q671" s="2312" t="s">
        <v>1541</v>
      </c>
      <c r="R671" s="2318">
        <v>-342.8</v>
      </c>
      <c r="S671" s="2318">
        <v>-285</v>
      </c>
      <c r="T671" s="2318">
        <v>-399</v>
      </c>
      <c r="Y671" s="2310" t="e">
        <f>VLOOKUP(X671,Data!$D$2:$E$144,2,FALSE)</f>
        <v>#N/A</v>
      </c>
    </row>
    <row r="672" spans="1:33" ht="25.5" x14ac:dyDescent="0.2">
      <c r="A672" s="2322"/>
      <c r="B672" s="2322"/>
      <c r="C672" s="2324" t="s">
        <v>1775</v>
      </c>
      <c r="D672" s="2322" t="s">
        <v>3188</v>
      </c>
      <c r="E672" s="2322" t="s">
        <v>2832</v>
      </c>
      <c r="F672" s="2322"/>
      <c r="G672" s="2322"/>
      <c r="H672" s="2311" t="s">
        <v>868</v>
      </c>
      <c r="I672" s="1090">
        <v>394</v>
      </c>
      <c r="J672" s="1090"/>
      <c r="K672" s="1090"/>
      <c r="L672" s="1090"/>
      <c r="P672" s="1090" t="s">
        <v>2336</v>
      </c>
      <c r="Q672" s="2312" t="s">
        <v>1775</v>
      </c>
      <c r="R672" s="2318">
        <v>-589.29999999999995</v>
      </c>
      <c r="S672" s="2318">
        <v>-196.9</v>
      </c>
      <c r="T672" s="2318">
        <v>-393.8</v>
      </c>
      <c r="W672" s="2310" t="s">
        <v>287</v>
      </c>
      <c r="X672" s="2310" t="s">
        <v>417</v>
      </c>
      <c r="Y672" s="2310">
        <f>VLOOKUP(X672,Data!$D$2:$E$144,2,FALSE)</f>
        <v>43800000</v>
      </c>
    </row>
    <row r="673" spans="1:25" ht="25.5" x14ac:dyDescent="0.2">
      <c r="A673" s="2322"/>
      <c r="B673" s="2322"/>
      <c r="C673" s="2324" t="s">
        <v>1443</v>
      </c>
      <c r="D673" s="2322" t="s">
        <v>2984</v>
      </c>
      <c r="E673" s="2322" t="s">
        <v>2832</v>
      </c>
      <c r="F673" s="2322"/>
      <c r="G673" s="2322"/>
      <c r="H673" s="2311" t="s">
        <v>536</v>
      </c>
      <c r="I673" s="1090">
        <v>390</v>
      </c>
      <c r="J673" s="1090"/>
      <c r="K673" s="1090"/>
      <c r="L673" s="1090"/>
      <c r="P673" s="1090" t="s">
        <v>2336</v>
      </c>
      <c r="Q673" s="2312" t="s">
        <v>1443</v>
      </c>
      <c r="R673" s="2318">
        <v>-1870</v>
      </c>
      <c r="S673" s="2318">
        <v>-390</v>
      </c>
      <c r="T673" s="2318">
        <v>-390</v>
      </c>
      <c r="W673" s="2310" t="s">
        <v>287</v>
      </c>
      <c r="X673" s="2310" t="s">
        <v>412</v>
      </c>
      <c r="Y673" s="2310">
        <f>VLOOKUP(X673,Data!$D$2:$E$144,2,FALSE)</f>
        <v>34300000</v>
      </c>
    </row>
    <row r="674" spans="1:25" x14ac:dyDescent="0.2">
      <c r="C674" s="2312" t="s">
        <v>1807</v>
      </c>
      <c r="D674" s="2310" t="s">
        <v>2493</v>
      </c>
      <c r="E674" s="2310" t="s">
        <v>2485</v>
      </c>
      <c r="H674" s="2311" t="s">
        <v>900</v>
      </c>
      <c r="I674" s="2318">
        <v>398</v>
      </c>
      <c r="J674" s="2318"/>
      <c r="K674" s="2318"/>
      <c r="L674" s="2318"/>
      <c r="P674" s="2318" t="s">
        <v>2336</v>
      </c>
      <c r="Q674" s="2312" t="s">
        <v>1807</v>
      </c>
      <c r="R674" s="2318">
        <v>-297</v>
      </c>
      <c r="S674" s="2318">
        <v>-295</v>
      </c>
      <c r="T674" s="2318">
        <v>-385</v>
      </c>
      <c r="W674" s="2310" t="s">
        <v>276</v>
      </c>
      <c r="X674" s="2310" t="s">
        <v>309</v>
      </c>
      <c r="Y674" s="2310">
        <f>VLOOKUP(X674,Data!$D$2:$E$144,2,FALSE)</f>
        <v>80500000</v>
      </c>
    </row>
    <row r="675" spans="1:25" x14ac:dyDescent="0.2">
      <c r="C675" s="2312" t="s">
        <v>2144</v>
      </c>
      <c r="D675" s="282"/>
      <c r="H675" s="2311" t="s">
        <v>1236</v>
      </c>
      <c r="I675" s="2318"/>
      <c r="J675" s="2318"/>
      <c r="K675" s="2318"/>
      <c r="L675" s="2318"/>
      <c r="P675" s="2318"/>
      <c r="Q675" s="2312" t="s">
        <v>2144</v>
      </c>
      <c r="R675" s="2318">
        <v>0</v>
      </c>
      <c r="S675" s="2318">
        <v>-14861.93</v>
      </c>
      <c r="T675" s="2318">
        <v>-381.07</v>
      </c>
      <c r="Y675" s="2310" t="e">
        <f>VLOOKUP(X675,Data!$D$2:$E$144,2,FALSE)</f>
        <v>#N/A</v>
      </c>
    </row>
    <row r="676" spans="1:25" x14ac:dyDescent="0.2">
      <c r="A676" s="2322"/>
      <c r="B676" s="2322"/>
      <c r="C676" s="2324" t="s">
        <v>1538</v>
      </c>
      <c r="D676" s="2322" t="s">
        <v>3111</v>
      </c>
      <c r="E676" s="2322" t="s">
        <v>2835</v>
      </c>
      <c r="F676" s="2322"/>
      <c r="G676" s="2322"/>
      <c r="H676" s="2311" t="s">
        <v>631</v>
      </c>
      <c r="I676" s="1090">
        <v>378</v>
      </c>
      <c r="J676" s="1090"/>
      <c r="K676" s="1090"/>
      <c r="L676" s="1090"/>
      <c r="P676" s="1090" t="s">
        <v>2336</v>
      </c>
      <c r="Q676" s="2312" t="s">
        <v>1538</v>
      </c>
      <c r="R676" s="2318">
        <v>0</v>
      </c>
      <c r="S676" s="2318">
        <v>-135.4</v>
      </c>
      <c r="T676" s="2318">
        <v>-378</v>
      </c>
      <c r="W676" s="2310" t="s">
        <v>2503</v>
      </c>
      <c r="X676" s="2310" t="s">
        <v>395</v>
      </c>
      <c r="Y676" s="2310">
        <f>VLOOKUP(X676,Data!$D$2:$E$144,2,FALSE)</f>
        <v>35110000</v>
      </c>
    </row>
    <row r="677" spans="1:25" x14ac:dyDescent="0.2">
      <c r="A677" s="2322"/>
      <c r="B677" s="2322"/>
      <c r="C677" s="2324" t="s">
        <v>1742</v>
      </c>
      <c r="D677" s="2322" t="s">
        <v>2993</v>
      </c>
      <c r="E677" s="2322" t="s">
        <v>2835</v>
      </c>
      <c r="F677" s="2322"/>
      <c r="G677" s="2322"/>
      <c r="H677" s="2311" t="s">
        <v>835</v>
      </c>
      <c r="I677" s="1090">
        <v>256</v>
      </c>
      <c r="J677" s="1090"/>
      <c r="K677" s="1090"/>
      <c r="L677" s="1090"/>
      <c r="P677" s="1090" t="s">
        <v>2337</v>
      </c>
      <c r="Q677" s="2312" t="s">
        <v>1742</v>
      </c>
      <c r="R677" s="2318">
        <v>-247.78</v>
      </c>
      <c r="S677" s="2318">
        <v>0</v>
      </c>
      <c r="T677" s="2318">
        <v>-376.65</v>
      </c>
      <c r="W677" s="2310" t="s">
        <v>2379</v>
      </c>
      <c r="X677" s="2310" t="s">
        <v>339</v>
      </c>
      <c r="Y677" s="2310">
        <f>VLOOKUP(X677,Data!$D$2:$E$144,2,FALSE)</f>
        <v>18800000</v>
      </c>
    </row>
    <row r="678" spans="1:25" ht="25.5" x14ac:dyDescent="0.2">
      <c r="A678" s="2322"/>
      <c r="B678" s="2322"/>
      <c r="C678" s="2324" t="s">
        <v>1543</v>
      </c>
      <c r="D678" s="2322" t="s">
        <v>3118</v>
      </c>
      <c r="E678" s="2322" t="s">
        <v>2835</v>
      </c>
      <c r="F678" s="2322"/>
      <c r="G678" s="2322"/>
      <c r="H678" s="2311" t="s">
        <v>636</v>
      </c>
      <c r="I678" s="1090">
        <v>396</v>
      </c>
      <c r="J678" s="1090"/>
      <c r="K678" s="1090"/>
      <c r="L678" s="1090"/>
      <c r="P678" s="1090" t="s">
        <v>2336</v>
      </c>
      <c r="Q678" s="2312" t="s">
        <v>1543</v>
      </c>
      <c r="R678" s="2318">
        <v>-622</v>
      </c>
      <c r="S678" s="2318">
        <v>-354</v>
      </c>
      <c r="T678" s="2318">
        <v>-376.4</v>
      </c>
      <c r="W678" s="2310" t="s">
        <v>2588</v>
      </c>
      <c r="X678" s="2310" t="s">
        <v>359</v>
      </c>
      <c r="Y678" s="2310">
        <f>VLOOKUP(X678,Data!$D$2:$E$144,2,FALSE)</f>
        <v>44423400</v>
      </c>
    </row>
    <row r="679" spans="1:25" ht="25.5" x14ac:dyDescent="0.2">
      <c r="A679" s="2322"/>
      <c r="B679" s="2322"/>
      <c r="C679" s="2324" t="s">
        <v>1734</v>
      </c>
      <c r="D679" s="2322" t="s">
        <v>3139</v>
      </c>
      <c r="E679" s="2322" t="s">
        <v>2832</v>
      </c>
      <c r="F679" s="2322"/>
      <c r="G679" s="2322"/>
      <c r="H679" s="2311" t="s">
        <v>827</v>
      </c>
      <c r="I679" s="1090">
        <v>375</v>
      </c>
      <c r="J679" s="1090"/>
      <c r="K679" s="1090"/>
      <c r="L679" s="1090"/>
      <c r="P679" s="1090" t="s">
        <v>2336</v>
      </c>
      <c r="Q679" s="2312" t="s">
        <v>1734</v>
      </c>
      <c r="R679" s="2318">
        <v>0</v>
      </c>
      <c r="S679" s="2318">
        <v>-147.5</v>
      </c>
      <c r="T679" s="2318">
        <v>-375</v>
      </c>
      <c r="W679" s="2310" t="s">
        <v>287</v>
      </c>
      <c r="X679" s="2310" t="s">
        <v>413</v>
      </c>
      <c r="Y679" s="2310">
        <f>VLOOKUP(X679,Data!$D$2:$E$144,2,FALSE)</f>
        <v>50110000</v>
      </c>
    </row>
    <row r="680" spans="1:25" ht="15" x14ac:dyDescent="0.25">
      <c r="A680" s="2322"/>
      <c r="B680" s="2322"/>
      <c r="C680" s="2324" t="s">
        <v>2159</v>
      </c>
      <c r="D680" s="281"/>
      <c r="E680" s="2322" t="s">
        <v>2832</v>
      </c>
      <c r="F680" s="2322"/>
      <c r="G680" s="2322"/>
      <c r="H680" s="2311" t="s">
        <v>1251</v>
      </c>
      <c r="I680" s="1090">
        <v>0</v>
      </c>
      <c r="J680" s="1090"/>
      <c r="K680" s="1090"/>
      <c r="L680" s="1090"/>
      <c r="P680" s="1090"/>
      <c r="Q680" s="2312" t="s">
        <v>2159</v>
      </c>
      <c r="R680" s="2318">
        <v>0</v>
      </c>
      <c r="S680" s="2318">
        <v>-350</v>
      </c>
      <c r="T680" s="2318">
        <v>-375</v>
      </c>
      <c r="Y680" s="2310" t="e">
        <f>VLOOKUP(X680,Data!$D$2:$E$144,2,FALSE)</f>
        <v>#N/A</v>
      </c>
    </row>
    <row r="681" spans="1:25" x14ac:dyDescent="0.2">
      <c r="C681" s="2312" t="s">
        <v>1572</v>
      </c>
      <c r="H681" s="2311" t="s">
        <v>665</v>
      </c>
      <c r="I681" s="2318"/>
      <c r="J681" s="2318"/>
      <c r="K681" s="2318"/>
      <c r="L681" s="2318"/>
      <c r="P681" s="2318"/>
      <c r="Q681" s="2312" t="s">
        <v>1572</v>
      </c>
      <c r="R681" s="2318">
        <v>-325.72000000000003</v>
      </c>
      <c r="S681" s="2318">
        <v>0</v>
      </c>
      <c r="T681" s="2318">
        <v>-374</v>
      </c>
      <c r="Y681" s="2310" t="e">
        <f>VLOOKUP(X681,Data!$D$2:$E$144,2,FALSE)</f>
        <v>#N/A</v>
      </c>
    </row>
    <row r="682" spans="1:25" ht="25.5" x14ac:dyDescent="0.2">
      <c r="A682" s="2322"/>
      <c r="B682" s="2322"/>
      <c r="C682" s="2324" t="s">
        <v>2215</v>
      </c>
      <c r="D682" s="2322" t="s">
        <v>3007</v>
      </c>
      <c r="E682" s="2322" t="s">
        <v>2832</v>
      </c>
      <c r="F682" s="2322"/>
      <c r="G682" s="2322"/>
      <c r="H682" s="2311" t="s">
        <v>1307</v>
      </c>
      <c r="I682" s="1090">
        <v>360</v>
      </c>
      <c r="J682" s="1090"/>
      <c r="K682" s="1090"/>
      <c r="L682" s="1090"/>
      <c r="P682" s="1090" t="s">
        <v>2336</v>
      </c>
      <c r="Q682" s="2312" t="s">
        <v>2215</v>
      </c>
      <c r="R682" s="2318">
        <v>0</v>
      </c>
      <c r="S682" s="2318">
        <v>0</v>
      </c>
      <c r="T682" s="2318">
        <v>-359.94</v>
      </c>
      <c r="W682" s="2310" t="s">
        <v>287</v>
      </c>
      <c r="X682" s="2310" t="s">
        <v>412</v>
      </c>
      <c r="Y682" s="2310">
        <f>VLOOKUP(X682,Data!$D$2:$E$144,2,FALSE)</f>
        <v>34300000</v>
      </c>
    </row>
    <row r="683" spans="1:25" x14ac:dyDescent="0.2">
      <c r="C683" s="2312" t="s">
        <v>2186</v>
      </c>
      <c r="H683" s="2311" t="s">
        <v>1278</v>
      </c>
      <c r="I683" s="2318"/>
      <c r="J683" s="2318"/>
      <c r="K683" s="2318"/>
      <c r="L683" s="2318"/>
      <c r="P683" s="2318"/>
      <c r="Q683" s="2312" t="s">
        <v>2186</v>
      </c>
      <c r="R683" s="2318">
        <v>0</v>
      </c>
      <c r="S683" s="2318">
        <v>0</v>
      </c>
      <c r="T683" s="2318">
        <v>-359</v>
      </c>
      <c r="Y683" s="2310" t="e">
        <f>VLOOKUP(X683,Data!$D$2:$E$144,2,FALSE)</f>
        <v>#N/A</v>
      </c>
    </row>
    <row r="684" spans="1:25" ht="25.5" x14ac:dyDescent="0.2">
      <c r="A684" s="2322"/>
      <c r="B684" s="2322"/>
      <c r="C684" s="2324" t="s">
        <v>1579</v>
      </c>
      <c r="D684" s="2322" t="s">
        <v>3177</v>
      </c>
      <c r="E684" s="2322" t="s">
        <v>2832</v>
      </c>
      <c r="F684" s="2322"/>
      <c r="G684" s="2322"/>
      <c r="H684" s="2311" t="s">
        <v>672</v>
      </c>
      <c r="I684" s="1090">
        <v>710</v>
      </c>
      <c r="J684" s="1090"/>
      <c r="K684" s="1090"/>
      <c r="L684" s="1090"/>
      <c r="P684" s="1090" t="s">
        <v>2336</v>
      </c>
      <c r="Q684" s="2312" t="s">
        <v>1579</v>
      </c>
      <c r="R684" s="2318">
        <v>-13128.5</v>
      </c>
      <c r="S684" s="2318">
        <v>-72.05</v>
      </c>
      <c r="T684" s="2318">
        <v>-358.64</v>
      </c>
      <c r="W684" s="2310" t="s">
        <v>287</v>
      </c>
      <c r="X684" s="2310" t="s">
        <v>412</v>
      </c>
      <c r="Y684" s="2310">
        <f>VLOOKUP(X684,Data!$D$2:$E$144,2,FALSE)</f>
        <v>34300000</v>
      </c>
    </row>
    <row r="685" spans="1:25" x14ac:dyDescent="0.2">
      <c r="A685" s="2322"/>
      <c r="B685" s="2322"/>
      <c r="C685" s="2324" t="s">
        <v>1995</v>
      </c>
      <c r="D685" s="2322" t="s">
        <v>3195</v>
      </c>
      <c r="E685" s="2322" t="s">
        <v>2835</v>
      </c>
      <c r="F685" s="2322"/>
      <c r="G685" s="2322"/>
      <c r="H685" s="2311" t="s">
        <v>1088</v>
      </c>
      <c r="I685" s="1090">
        <v>356</v>
      </c>
      <c r="J685" s="1090"/>
      <c r="K685" s="1090"/>
      <c r="L685" s="1090"/>
      <c r="P685" s="1090" t="s">
        <v>2336</v>
      </c>
      <c r="Q685" s="2312" t="s">
        <v>1995</v>
      </c>
      <c r="R685" s="2318">
        <v>0</v>
      </c>
      <c r="S685" s="2318">
        <v>-721.19</v>
      </c>
      <c r="T685" s="2318">
        <v>-356.03</v>
      </c>
      <c r="W685" s="2310" t="s">
        <v>2503</v>
      </c>
      <c r="X685" s="2310" t="s">
        <v>395</v>
      </c>
      <c r="Y685" s="2310">
        <f>VLOOKUP(X685,Data!$D$2:$E$144,2,FALSE)</f>
        <v>35110000</v>
      </c>
    </row>
    <row r="686" spans="1:25" ht="25.5" x14ac:dyDescent="0.2">
      <c r="A686" s="2322"/>
      <c r="B686" s="2322"/>
      <c r="C686" s="2324" t="s">
        <v>1875</v>
      </c>
      <c r="D686" s="2322" t="s">
        <v>2544</v>
      </c>
      <c r="E686" s="2322" t="s">
        <v>2524</v>
      </c>
      <c r="F686" s="2322"/>
      <c r="G686" s="2322"/>
      <c r="H686" s="2311" t="s">
        <v>968</v>
      </c>
      <c r="I686" s="1090">
        <v>354</v>
      </c>
      <c r="J686" s="1090"/>
      <c r="K686" s="1090"/>
      <c r="L686" s="1090"/>
      <c r="P686" s="1090" t="s">
        <v>2336</v>
      </c>
      <c r="Q686" s="2312" t="s">
        <v>1875</v>
      </c>
      <c r="R686" s="2318">
        <v>-287.85000000000002</v>
      </c>
      <c r="S686" s="2318">
        <v>-273</v>
      </c>
      <c r="T686" s="2318">
        <v>-354</v>
      </c>
      <c r="W686" s="2310" t="s">
        <v>288</v>
      </c>
      <c r="X686" s="2310" t="s">
        <v>419</v>
      </c>
      <c r="Y686" s="2310">
        <f>VLOOKUP(X686,Data!$D$2:$E$144,2,FALSE)</f>
        <v>79952000</v>
      </c>
    </row>
    <row r="687" spans="1:25" ht="25.5" x14ac:dyDescent="0.2">
      <c r="A687" s="2322"/>
      <c r="B687" s="2322"/>
      <c r="C687" s="2324" t="s">
        <v>1752</v>
      </c>
      <c r="D687" s="2322" t="s">
        <v>2720</v>
      </c>
      <c r="E687" s="2322" t="s">
        <v>2372</v>
      </c>
      <c r="F687" s="2322"/>
      <c r="G687" s="2322"/>
      <c r="H687" s="2311" t="s">
        <v>845</v>
      </c>
      <c r="I687" s="1090">
        <v>350</v>
      </c>
      <c r="J687" s="1090"/>
      <c r="K687" s="1090"/>
      <c r="L687" s="1090"/>
      <c r="P687" s="1090" t="s">
        <v>2336</v>
      </c>
      <c r="Q687" s="2312" t="s">
        <v>1752</v>
      </c>
      <c r="R687" s="2318">
        <v>-510</v>
      </c>
      <c r="S687" s="2318">
        <v>-510</v>
      </c>
      <c r="T687" s="2318">
        <v>-350</v>
      </c>
      <c r="W687" s="2310" t="s">
        <v>287</v>
      </c>
      <c r="X687" s="2310" t="s">
        <v>417</v>
      </c>
      <c r="Y687" s="2310">
        <f>VLOOKUP(X687,Data!$D$2:$E$144,2,FALSE)</f>
        <v>43800000</v>
      </c>
    </row>
    <row r="688" spans="1:25" ht="25.5" x14ac:dyDescent="0.2">
      <c r="A688" s="2322"/>
      <c r="B688" s="2322"/>
      <c r="C688" s="2324" t="s">
        <v>1771</v>
      </c>
      <c r="D688" s="2322" t="s">
        <v>3074</v>
      </c>
      <c r="E688" s="2322" t="s">
        <v>2832</v>
      </c>
      <c r="F688" s="2322"/>
      <c r="G688" s="2322"/>
      <c r="H688" s="2311" t="s">
        <v>864</v>
      </c>
      <c r="I688" s="1090">
        <v>350</v>
      </c>
      <c r="J688" s="1090"/>
      <c r="K688" s="1090"/>
      <c r="L688" s="1090"/>
      <c r="P688" s="1090" t="s">
        <v>2336</v>
      </c>
      <c r="Q688" s="2312" t="s">
        <v>1771</v>
      </c>
      <c r="R688" s="2318">
        <v>-450</v>
      </c>
      <c r="S688" s="2318">
        <v>0</v>
      </c>
      <c r="T688" s="2318">
        <v>-350</v>
      </c>
      <c r="W688" s="2310" t="s">
        <v>287</v>
      </c>
      <c r="X688" s="2310" t="s">
        <v>413</v>
      </c>
      <c r="Y688" s="2310">
        <f>VLOOKUP(X688,Data!$D$2:$E$144,2,FALSE)</f>
        <v>50110000</v>
      </c>
    </row>
    <row r="689" spans="1:33" ht="25.5" x14ac:dyDescent="0.2">
      <c r="A689" s="2322"/>
      <c r="B689" s="2322"/>
      <c r="C689" s="2324" t="s">
        <v>2127</v>
      </c>
      <c r="D689" s="2322" t="s">
        <v>2897</v>
      </c>
      <c r="E689" s="2322" t="s">
        <v>2832</v>
      </c>
      <c r="F689" s="2322"/>
      <c r="G689" s="2322"/>
      <c r="H689" s="2311" t="s">
        <v>1219</v>
      </c>
      <c r="I689" s="1090">
        <v>336</v>
      </c>
      <c r="J689" s="1090"/>
      <c r="K689" s="1090"/>
      <c r="L689" s="1090"/>
      <c r="P689" s="1090" t="s">
        <v>2336</v>
      </c>
      <c r="Q689" s="2312" t="s">
        <v>2127</v>
      </c>
      <c r="R689" s="2318">
        <v>0</v>
      </c>
      <c r="S689" s="2318">
        <v>-335</v>
      </c>
      <c r="T689" s="2318">
        <v>-335.5</v>
      </c>
      <c r="W689" s="2310" t="s">
        <v>287</v>
      </c>
      <c r="X689" s="2310" t="s">
        <v>417</v>
      </c>
      <c r="Y689" s="2310">
        <f>VLOOKUP(X689,Data!$D$2:$E$144,2,FALSE)</f>
        <v>43800000</v>
      </c>
    </row>
    <row r="690" spans="1:33" ht="25.5" x14ac:dyDescent="0.2">
      <c r="A690" s="2322"/>
      <c r="B690" s="2322"/>
      <c r="C690" s="2324" t="s">
        <v>1858</v>
      </c>
      <c r="D690" s="2322" t="s">
        <v>2902</v>
      </c>
      <c r="E690" s="2322" t="s">
        <v>2832</v>
      </c>
      <c r="F690" s="2322"/>
      <c r="G690" s="2322"/>
      <c r="H690" s="2311" t="s">
        <v>951</v>
      </c>
      <c r="I690" s="1090">
        <v>331</v>
      </c>
      <c r="J690" s="1090"/>
      <c r="K690" s="1090"/>
      <c r="L690" s="1090"/>
      <c r="P690" s="1090" t="s">
        <v>2336</v>
      </c>
      <c r="Q690" s="2312" t="s">
        <v>1858</v>
      </c>
      <c r="R690" s="2318">
        <v>-256.47000000000003</v>
      </c>
      <c r="S690" s="2318">
        <v>-1447.93</v>
      </c>
      <c r="T690" s="2318">
        <v>-331</v>
      </c>
      <c r="W690" s="2310" t="s">
        <v>287</v>
      </c>
      <c r="X690" s="2310" t="s">
        <v>413</v>
      </c>
      <c r="Y690" s="2310">
        <f>VLOOKUP(X690,Data!$D$2:$E$144,2,FALSE)</f>
        <v>50110000</v>
      </c>
    </row>
    <row r="691" spans="1:33" ht="25.5" x14ac:dyDescent="0.2">
      <c r="A691" s="2322"/>
      <c r="B691" s="2322"/>
      <c r="C691" s="2324" t="s">
        <v>1389</v>
      </c>
      <c r="D691" s="2322" t="s">
        <v>2552</v>
      </c>
      <c r="E691" s="2322" t="s">
        <v>2524</v>
      </c>
      <c r="F691" s="2322"/>
      <c r="G691" s="2322"/>
      <c r="H691" s="2311" t="s">
        <v>482</v>
      </c>
      <c r="I691" s="1090">
        <v>330.82</v>
      </c>
      <c r="J691" s="1090"/>
      <c r="K691" s="1090"/>
      <c r="L691" s="1090"/>
      <c r="P691" s="1090" t="s">
        <v>2336</v>
      </c>
      <c r="Q691" s="2312" t="s">
        <v>1389</v>
      </c>
      <c r="R691" s="2318">
        <v>-858.74</v>
      </c>
      <c r="S691" s="2318">
        <v>-972.65</v>
      </c>
      <c r="T691" s="2318">
        <v>-330.82</v>
      </c>
      <c r="W691" s="2310" t="s">
        <v>287</v>
      </c>
      <c r="X691" s="2310" t="s">
        <v>409</v>
      </c>
      <c r="Y691" s="2310">
        <f>VLOOKUP(X691,Data!$D$2:$E$144,2,FALSE)</f>
        <v>60170000</v>
      </c>
    </row>
    <row r="692" spans="1:33" ht="25.5" x14ac:dyDescent="0.2">
      <c r="A692" s="2322"/>
      <c r="B692" s="2322"/>
      <c r="C692" s="2324" t="s">
        <v>2037</v>
      </c>
      <c r="D692" s="2322" t="s">
        <v>3223</v>
      </c>
      <c r="E692" s="2322" t="s">
        <v>2832</v>
      </c>
      <c r="F692" s="2322"/>
      <c r="G692" s="2322"/>
      <c r="H692" s="2311" t="s">
        <v>1130</v>
      </c>
      <c r="I692" s="1090">
        <v>325</v>
      </c>
      <c r="J692" s="1090"/>
      <c r="K692" s="1090"/>
      <c r="L692" s="1090"/>
      <c r="P692" s="1090" t="s">
        <v>2336</v>
      </c>
      <c r="Q692" s="2312" t="s">
        <v>2037</v>
      </c>
      <c r="R692" s="2318">
        <v>-2400</v>
      </c>
      <c r="S692" s="2318">
        <v>0</v>
      </c>
      <c r="T692" s="2318">
        <v>-325</v>
      </c>
      <c r="W692" s="2310" t="s">
        <v>287</v>
      </c>
      <c r="X692" s="2310" t="s">
        <v>417</v>
      </c>
      <c r="Y692" s="2310">
        <f>VLOOKUP(X692,Data!$D$2:$E$144,2,FALSE)</f>
        <v>43800000</v>
      </c>
    </row>
    <row r="693" spans="1:33" x14ac:dyDescent="0.2">
      <c r="C693" s="2312" t="s">
        <v>2194</v>
      </c>
      <c r="H693" s="2311" t="s">
        <v>1286</v>
      </c>
      <c r="I693" s="2318"/>
      <c r="J693" s="2318"/>
      <c r="K693" s="2318"/>
      <c r="L693" s="2318"/>
      <c r="P693" s="2318"/>
      <c r="Q693" s="2312" t="s">
        <v>2194</v>
      </c>
      <c r="R693" s="2318">
        <v>0</v>
      </c>
      <c r="S693" s="2318">
        <v>0</v>
      </c>
      <c r="T693" s="2318">
        <v>-325</v>
      </c>
      <c r="Y693" s="2310" t="e">
        <f>VLOOKUP(X693,Data!$D$2:$E$144,2,FALSE)</f>
        <v>#N/A</v>
      </c>
    </row>
    <row r="694" spans="1:33" x14ac:dyDescent="0.2">
      <c r="A694" s="2322"/>
      <c r="B694" s="2322"/>
      <c r="C694" s="2324" t="s">
        <v>1521</v>
      </c>
      <c r="D694" s="2322" t="s">
        <v>3094</v>
      </c>
      <c r="E694" s="2322" t="s">
        <v>2835</v>
      </c>
      <c r="F694" s="2322"/>
      <c r="G694" s="2322"/>
      <c r="H694" s="2311" t="s">
        <v>614</v>
      </c>
      <c r="I694" s="1090">
        <v>324</v>
      </c>
      <c r="J694" s="1090"/>
      <c r="K694" s="1090"/>
      <c r="L694" s="1090"/>
      <c r="P694" s="1090" t="s">
        <v>2336</v>
      </c>
      <c r="Q694" s="2312" t="s">
        <v>1521</v>
      </c>
      <c r="R694" s="2318">
        <v>-656.18</v>
      </c>
      <c r="S694" s="2318">
        <v>-876.79</v>
      </c>
      <c r="T694" s="2318">
        <v>-324.06</v>
      </c>
      <c r="W694" s="2310" t="s">
        <v>2379</v>
      </c>
      <c r="X694" s="2310" t="s">
        <v>341</v>
      </c>
      <c r="Y694" s="2310">
        <f>VLOOKUP(X694,Data!$D$2:$E$144,2,FALSE)</f>
        <v>18440000</v>
      </c>
    </row>
    <row r="695" spans="1:33" x14ac:dyDescent="0.2">
      <c r="C695" s="2312" t="s">
        <v>1879</v>
      </c>
      <c r="H695" s="2311" t="s">
        <v>972</v>
      </c>
      <c r="I695" s="2318"/>
      <c r="J695" s="2318"/>
      <c r="K695" s="2318"/>
      <c r="L695" s="2318"/>
      <c r="P695" s="2318"/>
      <c r="Q695" s="2312" t="s">
        <v>1879</v>
      </c>
      <c r="R695" s="2318">
        <v>-548.5</v>
      </c>
      <c r="S695" s="2318">
        <v>-3714.52</v>
      </c>
      <c r="T695" s="2318">
        <v>-320</v>
      </c>
      <c r="Y695" s="2310" t="e">
        <f>VLOOKUP(X695,Data!$D$2:$E$144,2,FALSE)</f>
        <v>#N/A</v>
      </c>
    </row>
    <row r="696" spans="1:33" x14ac:dyDescent="0.2">
      <c r="C696" s="2312" t="s">
        <v>1486</v>
      </c>
      <c r="H696" s="2311" t="s">
        <v>579</v>
      </c>
      <c r="I696" s="2318"/>
      <c r="J696" s="2318"/>
      <c r="K696" s="2318"/>
      <c r="L696" s="2318"/>
      <c r="P696" s="2318"/>
      <c r="Q696" s="2312" t="s">
        <v>1486</v>
      </c>
      <c r="R696" s="2318">
        <v>-295</v>
      </c>
      <c r="S696" s="2318">
        <v>-295</v>
      </c>
      <c r="T696" s="2318">
        <v>-317.8</v>
      </c>
      <c r="Y696" s="2310" t="e">
        <f>VLOOKUP(X696,Data!$D$2:$E$144,2,FALSE)</f>
        <v>#N/A</v>
      </c>
    </row>
    <row r="697" spans="1:33" ht="25.5" x14ac:dyDescent="0.2">
      <c r="A697" s="2322"/>
      <c r="B697" s="2322"/>
      <c r="C697" s="2324" t="s">
        <v>1758</v>
      </c>
      <c r="D697" s="2322" t="s">
        <v>3229</v>
      </c>
      <c r="E697" s="2322" t="s">
        <v>2832</v>
      </c>
      <c r="F697" s="2322"/>
      <c r="G697" s="2322"/>
      <c r="H697" s="2311" t="s">
        <v>851</v>
      </c>
      <c r="I697" s="1090">
        <v>389</v>
      </c>
      <c r="J697" s="1090"/>
      <c r="K697" s="1090"/>
      <c r="L697" s="1090"/>
      <c r="P697" s="1090" t="s">
        <v>2336</v>
      </c>
      <c r="Q697" s="2312" t="s">
        <v>1758</v>
      </c>
      <c r="R697" s="2318">
        <v>-576.4</v>
      </c>
      <c r="S697" s="2318">
        <v>-184</v>
      </c>
      <c r="T697" s="2318">
        <v>-314.68</v>
      </c>
      <c r="W697" s="2310" t="s">
        <v>287</v>
      </c>
      <c r="X697" s="2310" t="s">
        <v>413</v>
      </c>
      <c r="Y697" s="2310">
        <f>VLOOKUP(X697,Data!$D$2:$E$144,2,FALSE)</f>
        <v>50110000</v>
      </c>
    </row>
    <row r="698" spans="1:33" x14ac:dyDescent="0.2">
      <c r="A698" s="2322"/>
      <c r="B698" s="2322"/>
      <c r="C698" s="2324" t="s">
        <v>1418</v>
      </c>
      <c r="D698" s="2322" t="s">
        <v>2939</v>
      </c>
      <c r="E698" s="2322" t="s">
        <v>2835</v>
      </c>
      <c r="F698" s="2322"/>
      <c r="G698" s="2322"/>
      <c r="H698" s="2311" t="s">
        <v>511</v>
      </c>
      <c r="I698" s="1090">
        <v>309</v>
      </c>
      <c r="J698" s="1090"/>
      <c r="K698" s="1090"/>
      <c r="L698" s="1090"/>
      <c r="P698" s="1090" t="s">
        <v>2336</v>
      </c>
      <c r="Q698" s="2312" t="s">
        <v>1418</v>
      </c>
      <c r="R698" s="2318">
        <v>0</v>
      </c>
      <c r="S698" s="2318">
        <v>0</v>
      </c>
      <c r="T698" s="2318">
        <v>-308.60000000000002</v>
      </c>
      <c r="W698" s="2310" t="s">
        <v>2503</v>
      </c>
      <c r="X698" s="2310" t="s">
        <v>395</v>
      </c>
      <c r="Y698" s="2310">
        <f>VLOOKUP(X698,Data!$D$2:$E$144,2,FALSE)</f>
        <v>35110000</v>
      </c>
    </row>
    <row r="699" spans="1:33" x14ac:dyDescent="0.2">
      <c r="A699" s="2322"/>
      <c r="B699" s="2322"/>
      <c r="C699" s="2324" t="s">
        <v>1656</v>
      </c>
      <c r="D699" s="2322" t="s">
        <v>3101</v>
      </c>
      <c r="E699" s="2322" t="s">
        <v>2835</v>
      </c>
      <c r="F699" s="2322"/>
      <c r="G699" s="2322"/>
      <c r="H699" s="2311" t="s">
        <v>749</v>
      </c>
      <c r="I699" s="1090">
        <v>303</v>
      </c>
      <c r="J699" s="1090"/>
      <c r="K699" s="1090"/>
      <c r="L699" s="1090"/>
      <c r="P699" s="1090" t="s">
        <v>2337</v>
      </c>
      <c r="Q699" s="2312" t="s">
        <v>1656</v>
      </c>
      <c r="R699" s="2318">
        <v>-12.65</v>
      </c>
      <c r="S699" s="2318">
        <v>-622.71</v>
      </c>
      <c r="T699" s="2318">
        <v>-303</v>
      </c>
      <c r="W699" s="2310" t="s">
        <v>280</v>
      </c>
      <c r="X699" s="2310" t="s">
        <v>350</v>
      </c>
      <c r="Y699" s="2310">
        <f>VLOOKUP(X699,Data!$D$2:$E$144,2,FALSE)</f>
        <v>31500000</v>
      </c>
    </row>
    <row r="700" spans="1:33" s="2315" customFormat="1" x14ac:dyDescent="0.2">
      <c r="A700" s="2310"/>
      <c r="B700" s="2310"/>
      <c r="C700" s="2312" t="s">
        <v>1393</v>
      </c>
      <c r="D700" s="2310"/>
      <c r="E700" s="2310"/>
      <c r="F700" s="2310"/>
      <c r="G700" s="2310"/>
      <c r="H700" s="2311" t="s">
        <v>486</v>
      </c>
      <c r="I700" s="2318"/>
      <c r="J700" s="2318"/>
      <c r="K700" s="2318"/>
      <c r="L700" s="2318"/>
      <c r="M700" s="2310"/>
      <c r="N700" s="2310"/>
      <c r="O700" s="2310"/>
      <c r="P700" s="2318"/>
      <c r="Q700" s="2312" t="s">
        <v>1393</v>
      </c>
      <c r="R700" s="2318">
        <v>0</v>
      </c>
      <c r="S700" s="2318">
        <v>0</v>
      </c>
      <c r="T700" s="2318">
        <v>-300</v>
      </c>
      <c r="U700" s="2310"/>
      <c r="V700" s="2310"/>
      <c r="W700" s="2310"/>
      <c r="X700" s="2310"/>
      <c r="Y700" s="2310" t="e">
        <f>VLOOKUP(X700,Data!$D$2:$E$144,2,FALSE)</f>
        <v>#N/A</v>
      </c>
      <c r="AG700" s="2317"/>
    </row>
    <row r="701" spans="1:33" s="2322" customFormat="1" x14ac:dyDescent="0.2">
      <c r="C701" s="2324" t="s">
        <v>2232</v>
      </c>
      <c r="D701" s="2322" t="s">
        <v>3043</v>
      </c>
      <c r="E701" s="2322" t="s">
        <v>2835</v>
      </c>
      <c r="H701" s="2311" t="s">
        <v>1324</v>
      </c>
      <c r="I701" s="1090">
        <v>300</v>
      </c>
      <c r="J701" s="1090"/>
      <c r="K701" s="1090"/>
      <c r="L701" s="1090"/>
      <c r="M701" s="2310"/>
      <c r="N701" s="2310"/>
      <c r="O701" s="2310"/>
      <c r="P701" s="1090" t="s">
        <v>2337</v>
      </c>
      <c r="Q701" s="2312" t="s">
        <v>2232</v>
      </c>
      <c r="R701" s="2318">
        <v>0</v>
      </c>
      <c r="S701" s="2318">
        <v>0</v>
      </c>
      <c r="T701" s="2318">
        <v>-300</v>
      </c>
      <c r="U701" s="2310"/>
      <c r="V701" s="2310"/>
      <c r="W701" s="2310" t="s">
        <v>2503</v>
      </c>
      <c r="X701" s="2310" t="s">
        <v>394</v>
      </c>
      <c r="Y701" s="2310">
        <f>VLOOKUP(X701,Data!$D$2:$E$144,2,FALSE)</f>
        <v>38544000</v>
      </c>
      <c r="AG701" s="2325"/>
    </row>
    <row r="702" spans="1:33" s="2322" customFormat="1" ht="25.5" x14ac:dyDescent="0.2">
      <c r="C702" s="2324" t="s">
        <v>1581</v>
      </c>
      <c r="D702" s="2322" t="s">
        <v>3180</v>
      </c>
      <c r="E702" s="2322" t="s">
        <v>2832</v>
      </c>
      <c r="H702" s="2311" t="s">
        <v>674</v>
      </c>
      <c r="I702" s="1090">
        <v>299</v>
      </c>
      <c r="J702" s="1090"/>
      <c r="K702" s="1090"/>
      <c r="L702" s="1090"/>
      <c r="M702" s="2310"/>
      <c r="N702" s="2310"/>
      <c r="O702" s="2310"/>
      <c r="P702" s="1090" t="s">
        <v>2336</v>
      </c>
      <c r="Q702" s="2312" t="s">
        <v>1581</v>
      </c>
      <c r="R702" s="2318">
        <v>0</v>
      </c>
      <c r="S702" s="2318">
        <v>-682.2</v>
      </c>
      <c r="T702" s="2318">
        <v>-298.97000000000003</v>
      </c>
      <c r="U702" s="2310"/>
      <c r="V702" s="2310"/>
      <c r="W702" s="2310" t="s">
        <v>287</v>
      </c>
      <c r="X702" s="2310" t="s">
        <v>412</v>
      </c>
      <c r="Y702" s="2310">
        <f>VLOOKUP(X702,Data!$D$2:$E$144,2,FALSE)</f>
        <v>34300000</v>
      </c>
      <c r="AG702" s="2325"/>
    </row>
    <row r="703" spans="1:33" s="2322" customFormat="1" ht="25.5" x14ac:dyDescent="0.2">
      <c r="C703" s="2324" t="s">
        <v>1508</v>
      </c>
      <c r="D703" s="2322" t="s">
        <v>3086</v>
      </c>
      <c r="E703" s="2322" t="s">
        <v>2832</v>
      </c>
      <c r="H703" s="2311" t="s">
        <v>601</v>
      </c>
      <c r="I703" s="1090">
        <v>1440</v>
      </c>
      <c r="J703" s="1090"/>
      <c r="K703" s="1090"/>
      <c r="L703" s="1090"/>
      <c r="M703" s="2310"/>
      <c r="N703" s="2310"/>
      <c r="O703" s="2310"/>
      <c r="P703" s="1090" t="s">
        <v>2336</v>
      </c>
      <c r="Q703" s="2312" t="s">
        <v>1508</v>
      </c>
      <c r="R703" s="2318">
        <v>0</v>
      </c>
      <c r="S703" s="2318">
        <v>0</v>
      </c>
      <c r="T703" s="2318">
        <v>-295.98</v>
      </c>
      <c r="U703" s="2310"/>
      <c r="V703" s="2310"/>
      <c r="W703" s="2310" t="s">
        <v>287</v>
      </c>
      <c r="X703" s="2310" t="s">
        <v>412</v>
      </c>
      <c r="Y703" s="2310">
        <f>VLOOKUP(X703,Data!$D$2:$E$144,2,FALSE)</f>
        <v>34300000</v>
      </c>
      <c r="AG703" s="2325"/>
    </row>
    <row r="704" spans="1:33" x14ac:dyDescent="0.2">
      <c r="C704" s="2312" t="s">
        <v>2086</v>
      </c>
      <c r="D704" s="282"/>
      <c r="H704" s="2311" t="s">
        <v>1178</v>
      </c>
      <c r="I704" s="2318"/>
      <c r="J704" s="2318"/>
      <c r="K704" s="2318"/>
      <c r="L704" s="2318"/>
      <c r="P704" s="2318"/>
      <c r="Q704" s="2312" t="s">
        <v>2086</v>
      </c>
      <c r="R704" s="2318">
        <v>0</v>
      </c>
      <c r="S704" s="2318">
        <v>-500</v>
      </c>
      <c r="T704" s="2318">
        <v>-295.2</v>
      </c>
      <c r="Y704" s="2310" t="e">
        <f>VLOOKUP(X704,Data!$D$2:$E$144,2,FALSE)</f>
        <v>#N/A</v>
      </c>
    </row>
    <row r="705" spans="1:33" x14ac:dyDescent="0.2">
      <c r="C705" s="2312" t="s">
        <v>2267</v>
      </c>
      <c r="H705" s="2311" t="s">
        <v>1359</v>
      </c>
      <c r="I705" s="2318"/>
      <c r="J705" s="2318"/>
      <c r="K705" s="2318"/>
      <c r="L705" s="2318"/>
      <c r="P705" s="2318"/>
      <c r="Q705" s="2312" t="s">
        <v>2267</v>
      </c>
      <c r="R705" s="2318">
        <v>-250</v>
      </c>
      <c r="S705" s="2318">
        <v>-140</v>
      </c>
      <c r="T705" s="2318">
        <v>-290</v>
      </c>
      <c r="Y705" s="2310" t="e">
        <f>VLOOKUP(X705,Data!$D$2:$E$144,2,FALSE)</f>
        <v>#N/A</v>
      </c>
    </row>
    <row r="706" spans="1:33" x14ac:dyDescent="0.2">
      <c r="C706" s="2312" t="s">
        <v>2270</v>
      </c>
      <c r="H706" s="2311" t="s">
        <v>1362</v>
      </c>
      <c r="I706" s="2318"/>
      <c r="J706" s="2318"/>
      <c r="K706" s="2318"/>
      <c r="L706" s="2318"/>
      <c r="P706" s="2318"/>
      <c r="Q706" s="2312" t="s">
        <v>2270</v>
      </c>
      <c r="R706" s="2318">
        <v>-284</v>
      </c>
      <c r="S706" s="2318">
        <v>-290</v>
      </c>
      <c r="T706" s="2318">
        <v>-290</v>
      </c>
      <c r="Y706" s="2310" t="e">
        <f>VLOOKUP(X706,Data!$D$2:$E$144,2,FALSE)</f>
        <v>#N/A</v>
      </c>
    </row>
    <row r="707" spans="1:33" x14ac:dyDescent="0.2">
      <c r="C707" s="2312" t="s">
        <v>1822</v>
      </c>
      <c r="H707" s="2311" t="s">
        <v>915</v>
      </c>
      <c r="I707" s="2318"/>
      <c r="J707" s="2318"/>
      <c r="K707" s="2318"/>
      <c r="L707" s="2318"/>
      <c r="P707" s="2318"/>
      <c r="Q707" s="2312" t="s">
        <v>1822</v>
      </c>
      <c r="R707" s="2318">
        <v>-499</v>
      </c>
      <c r="S707" s="2318">
        <v>-2077</v>
      </c>
      <c r="T707" s="2318">
        <v>-273</v>
      </c>
      <c r="Y707" s="2310" t="e">
        <f>VLOOKUP(X707,Data!$D$2:$E$144,2,FALSE)</f>
        <v>#N/A</v>
      </c>
    </row>
    <row r="708" spans="1:33" ht="25.5" x14ac:dyDescent="0.2">
      <c r="A708" s="2322"/>
      <c r="B708" s="2322"/>
      <c r="C708" s="2324" t="s">
        <v>50</v>
      </c>
      <c r="D708" s="2322" t="s">
        <v>2858</v>
      </c>
      <c r="E708" s="2322" t="s">
        <v>2832</v>
      </c>
      <c r="F708" s="2322"/>
      <c r="G708" s="2322"/>
      <c r="H708" s="2311" t="s">
        <v>39</v>
      </c>
      <c r="I708" s="1090">
        <v>273</v>
      </c>
      <c r="J708" s="1090"/>
      <c r="K708" s="1090"/>
      <c r="L708" s="1090"/>
      <c r="P708" s="1090" t="s">
        <v>2336</v>
      </c>
      <c r="Q708" s="2312" t="s">
        <v>50</v>
      </c>
      <c r="R708" s="2318">
        <v>-531.77</v>
      </c>
      <c r="S708" s="2318">
        <v>-188.24</v>
      </c>
      <c r="T708" s="2318">
        <v>-272.58999999999997</v>
      </c>
      <c r="W708" s="2310" t="s">
        <v>287</v>
      </c>
      <c r="X708" s="2310" t="s">
        <v>412</v>
      </c>
      <c r="Y708" s="2310">
        <f>VLOOKUP(X708,Data!$D$2:$E$144,2,FALSE)</f>
        <v>34300000</v>
      </c>
    </row>
    <row r="709" spans="1:33" x14ac:dyDescent="0.2">
      <c r="A709" s="2322"/>
      <c r="B709" s="2322"/>
      <c r="C709" s="2324" t="s">
        <v>2228</v>
      </c>
      <c r="D709" s="2322" t="s">
        <v>3167</v>
      </c>
      <c r="E709" s="2322" t="s">
        <v>2835</v>
      </c>
      <c r="F709" s="2322"/>
      <c r="G709" s="2322"/>
      <c r="H709" s="2311" t="s">
        <v>1320</v>
      </c>
      <c r="I709" s="1090">
        <v>0</v>
      </c>
      <c r="J709" s="1090"/>
      <c r="K709" s="1090"/>
      <c r="L709" s="1090"/>
      <c r="P709" s="1090" t="s">
        <v>2331</v>
      </c>
      <c r="Q709" s="2312" t="s">
        <v>2228</v>
      </c>
      <c r="R709" s="2318">
        <v>0</v>
      </c>
      <c r="S709" s="2318">
        <v>0</v>
      </c>
      <c r="T709" s="2318">
        <v>-269.56</v>
      </c>
      <c r="Y709" s="2310" t="e">
        <f>VLOOKUP(X709,Data!$D$2:$E$144,2,FALSE)</f>
        <v>#N/A</v>
      </c>
    </row>
    <row r="710" spans="1:33" x14ac:dyDescent="0.2">
      <c r="A710" s="2322"/>
      <c r="B710" s="2322"/>
      <c r="C710" s="2324" t="s">
        <v>1732</v>
      </c>
      <c r="D710" s="2322" t="s">
        <v>3110</v>
      </c>
      <c r="E710" s="2322" t="s">
        <v>2832</v>
      </c>
      <c r="F710" s="2322"/>
      <c r="G710" s="2322"/>
      <c r="H710" s="2311" t="s">
        <v>825</v>
      </c>
      <c r="I710" s="1090">
        <v>265</v>
      </c>
      <c r="J710" s="1090"/>
      <c r="K710" s="1090"/>
      <c r="L710" s="1090"/>
      <c r="P710" s="1090" t="s">
        <v>2336</v>
      </c>
      <c r="Q710" s="2312" t="s">
        <v>1732</v>
      </c>
      <c r="R710" s="2318">
        <v>-978.17</v>
      </c>
      <c r="S710" s="2318">
        <v>0</v>
      </c>
      <c r="T710" s="2318">
        <v>-265.44</v>
      </c>
      <c r="W710" s="2310" t="s">
        <v>2503</v>
      </c>
      <c r="X710" s="2310" t="s">
        <v>395</v>
      </c>
      <c r="Y710" s="2310">
        <f>VLOOKUP(X710,Data!$D$2:$E$144,2,FALSE)</f>
        <v>35110000</v>
      </c>
    </row>
    <row r="711" spans="1:33" ht="25.5" x14ac:dyDescent="0.25">
      <c r="A711" s="2322"/>
      <c r="B711" s="2322"/>
      <c r="C711" s="2324" t="s">
        <v>1760</v>
      </c>
      <c r="D711" s="281"/>
      <c r="E711" s="2322" t="s">
        <v>2524</v>
      </c>
      <c r="F711" s="2322"/>
      <c r="G711" s="2322"/>
      <c r="H711" s="2311" t="s">
        <v>853</v>
      </c>
      <c r="I711" s="1090">
        <v>264.5</v>
      </c>
      <c r="J711" s="1090"/>
      <c r="K711" s="1090"/>
      <c r="L711" s="1090"/>
      <c r="P711" s="1090" t="s">
        <v>2337</v>
      </c>
      <c r="Q711" s="2312" t="s">
        <v>1760</v>
      </c>
      <c r="R711" s="2318">
        <v>-423.2</v>
      </c>
      <c r="S711" s="2318">
        <v>-89.4</v>
      </c>
      <c r="T711" s="2318">
        <v>-264.5</v>
      </c>
      <c r="Y711" s="2310" t="e">
        <f>VLOOKUP(X711,Data!$D$2:$E$144,2,FALSE)</f>
        <v>#N/A</v>
      </c>
    </row>
    <row r="712" spans="1:33" x14ac:dyDescent="0.2">
      <c r="A712" s="2322"/>
      <c r="B712" s="2322"/>
      <c r="C712" s="2324" t="s">
        <v>1479</v>
      </c>
      <c r="D712" s="2322" t="s">
        <v>3035</v>
      </c>
      <c r="E712" s="2322" t="s">
        <v>2835</v>
      </c>
      <c r="F712" s="2322"/>
      <c r="G712" s="2322"/>
      <c r="H712" s="2311" t="s">
        <v>572</v>
      </c>
      <c r="I712" s="1090">
        <v>264</v>
      </c>
      <c r="J712" s="1090"/>
      <c r="K712" s="1090"/>
      <c r="L712" s="1090"/>
      <c r="P712" s="1090" t="s">
        <v>2336</v>
      </c>
      <c r="Q712" s="2312" t="s">
        <v>1479</v>
      </c>
      <c r="R712" s="2318">
        <v>-514.79999999999995</v>
      </c>
      <c r="S712" s="2318">
        <v>-280.8</v>
      </c>
      <c r="T712" s="2318">
        <v>-264</v>
      </c>
      <c r="W712" s="2310" t="s">
        <v>2503</v>
      </c>
      <c r="X712" s="2310" t="s">
        <v>395</v>
      </c>
      <c r="Y712" s="2310">
        <f>VLOOKUP(X712,Data!$D$2:$E$144,2,FALSE)</f>
        <v>35110000</v>
      </c>
    </row>
    <row r="713" spans="1:33" x14ac:dyDescent="0.2">
      <c r="A713" s="2322"/>
      <c r="B713" s="2322"/>
      <c r="C713" s="2324" t="s">
        <v>1549</v>
      </c>
      <c r="D713" s="2322" t="s">
        <v>3120</v>
      </c>
      <c r="E713" s="2322" t="s">
        <v>2832</v>
      </c>
      <c r="F713" s="2322"/>
      <c r="G713" s="2322"/>
      <c r="H713" s="2311" t="s">
        <v>642</v>
      </c>
      <c r="I713" s="1090">
        <v>264</v>
      </c>
      <c r="J713" s="1090"/>
      <c r="K713" s="1090"/>
      <c r="L713" s="1090"/>
      <c r="P713" s="1090" t="s">
        <v>2336</v>
      </c>
      <c r="Q713" s="2312" t="s">
        <v>1549</v>
      </c>
      <c r="R713" s="2318">
        <v>0</v>
      </c>
      <c r="S713" s="2318">
        <v>-1090.5</v>
      </c>
      <c r="T713" s="2318">
        <v>-263.8</v>
      </c>
      <c r="W713" s="2310" t="s">
        <v>2503</v>
      </c>
      <c r="X713" s="2310" t="s">
        <v>395</v>
      </c>
      <c r="Y713" s="2310">
        <f>VLOOKUP(X713,Data!$D$2:$E$144,2,FALSE)</f>
        <v>35110000</v>
      </c>
    </row>
    <row r="714" spans="1:33" s="2315" customFormat="1" x14ac:dyDescent="0.2">
      <c r="A714" s="2322"/>
      <c r="B714" s="2322"/>
      <c r="C714" s="2324" t="s">
        <v>1759</v>
      </c>
      <c r="D714" s="2322" t="s">
        <v>2937</v>
      </c>
      <c r="E714" s="2322" t="s">
        <v>2832</v>
      </c>
      <c r="F714" s="2322"/>
      <c r="G714" s="2322"/>
      <c r="H714" s="2311" t="s">
        <v>852</v>
      </c>
      <c r="I714" s="1090">
        <v>260</v>
      </c>
      <c r="J714" s="1090"/>
      <c r="K714" s="1090"/>
      <c r="L714" s="1090"/>
      <c r="M714" s="2310"/>
      <c r="N714" s="2310"/>
      <c r="O714" s="2310"/>
      <c r="P714" s="1090" t="s">
        <v>2336</v>
      </c>
      <c r="Q714" s="2312" t="s">
        <v>1759</v>
      </c>
      <c r="R714" s="2318">
        <v>-10932</v>
      </c>
      <c r="S714" s="2318">
        <v>0</v>
      </c>
      <c r="T714" s="2318">
        <v>-260</v>
      </c>
      <c r="U714" s="2310"/>
      <c r="V714" s="2310"/>
      <c r="W714" s="2310" t="s">
        <v>2503</v>
      </c>
      <c r="X714" s="2310" t="s">
        <v>395</v>
      </c>
      <c r="Y714" s="2310">
        <f>VLOOKUP(X714,Data!$D$2:$E$144,2,FALSE)</f>
        <v>35110000</v>
      </c>
      <c r="AG714" s="2317"/>
    </row>
    <row r="715" spans="1:33" s="2322" customFormat="1" ht="25.5" x14ac:dyDescent="0.2">
      <c r="C715" s="2324" t="s">
        <v>1610</v>
      </c>
      <c r="D715" s="2322" t="s">
        <v>2558</v>
      </c>
      <c r="E715" s="2322" t="s">
        <v>2524</v>
      </c>
      <c r="H715" s="2311" t="s">
        <v>703</v>
      </c>
      <c r="I715" s="1090">
        <v>0</v>
      </c>
      <c r="J715" s="1090"/>
      <c r="K715" s="1090"/>
      <c r="L715" s="1090"/>
      <c r="M715" s="2310"/>
      <c r="N715" s="2310"/>
      <c r="O715" s="2310"/>
      <c r="P715" s="1090" t="s">
        <v>2331</v>
      </c>
      <c r="Q715" s="2312" t="s">
        <v>1610</v>
      </c>
      <c r="R715" s="2318">
        <v>-141.49</v>
      </c>
      <c r="S715" s="2318">
        <v>-293.48</v>
      </c>
      <c r="T715" s="2318">
        <v>-259.44</v>
      </c>
      <c r="U715" s="2310"/>
      <c r="V715" s="2310"/>
      <c r="W715" s="2310" t="s">
        <v>287</v>
      </c>
      <c r="X715" s="2310" t="s">
        <v>417</v>
      </c>
      <c r="Y715" s="2310">
        <f>VLOOKUP(X715,Data!$D$2:$E$144,2,FALSE)</f>
        <v>43800000</v>
      </c>
      <c r="AG715" s="2325"/>
    </row>
    <row r="716" spans="1:33" s="2322" customFormat="1" ht="25.5" x14ac:dyDescent="0.2">
      <c r="C716" s="2324" t="s">
        <v>1764</v>
      </c>
      <c r="D716" s="2322" t="s">
        <v>3012</v>
      </c>
      <c r="E716" s="2322" t="s">
        <v>2835</v>
      </c>
      <c r="H716" s="2311" t="s">
        <v>857</v>
      </c>
      <c r="I716" s="1090">
        <v>159</v>
      </c>
      <c r="J716" s="1090"/>
      <c r="K716" s="1090"/>
      <c r="L716" s="1090"/>
      <c r="M716" s="2310"/>
      <c r="N716" s="2310"/>
      <c r="O716" s="2310"/>
      <c r="P716" s="1090" t="s">
        <v>2336</v>
      </c>
      <c r="Q716" s="2312" t="s">
        <v>1764</v>
      </c>
      <c r="R716" s="2318">
        <v>0</v>
      </c>
      <c r="S716" s="2318">
        <v>-236</v>
      </c>
      <c r="T716" s="2318">
        <v>-259</v>
      </c>
      <c r="U716" s="2310"/>
      <c r="V716" s="2310"/>
      <c r="W716" s="2310" t="s">
        <v>2378</v>
      </c>
      <c r="X716" s="2310" t="s">
        <v>365</v>
      </c>
      <c r="Y716" s="2310">
        <f>VLOOKUP(X716,Data!$D$2:$E$144,2,FALSE)</f>
        <v>33140000</v>
      </c>
      <c r="AG716" s="2325"/>
    </row>
    <row r="717" spans="1:33" ht="25.5" x14ac:dyDescent="0.2">
      <c r="A717" s="2322"/>
      <c r="B717" s="2322"/>
      <c r="C717" s="2324" t="s">
        <v>1690</v>
      </c>
      <c r="D717" s="2322" t="s">
        <v>2838</v>
      </c>
      <c r="E717" s="2322" t="s">
        <v>2832</v>
      </c>
      <c r="F717" s="2322"/>
      <c r="G717" s="2322"/>
      <c r="H717" s="2311" t="s">
        <v>783</v>
      </c>
      <c r="I717" s="1090">
        <v>259</v>
      </c>
      <c r="J717" s="1090"/>
      <c r="K717" s="1090"/>
      <c r="L717" s="1090"/>
      <c r="P717" s="1090" t="s">
        <v>2336</v>
      </c>
      <c r="Q717" s="2312" t="s">
        <v>1690</v>
      </c>
      <c r="R717" s="2318">
        <v>-160</v>
      </c>
      <c r="S717" s="2318">
        <v>-334.09</v>
      </c>
      <c r="T717" s="2318">
        <v>-258.85000000000002</v>
      </c>
      <c r="W717" s="2310" t="s">
        <v>287</v>
      </c>
      <c r="X717" s="2310" t="s">
        <v>417</v>
      </c>
      <c r="Y717" s="2310">
        <f>VLOOKUP(X717,Data!$D$2:$E$144,2,FALSE)</f>
        <v>43800000</v>
      </c>
    </row>
    <row r="718" spans="1:33" x14ac:dyDescent="0.2">
      <c r="C718" s="2312" t="s">
        <v>1765</v>
      </c>
      <c r="H718" s="2311" t="s">
        <v>858</v>
      </c>
      <c r="I718" s="2318"/>
      <c r="J718" s="2318"/>
      <c r="K718" s="2318"/>
      <c r="L718" s="2318"/>
      <c r="P718" s="2318"/>
      <c r="Q718" s="2312" t="s">
        <v>1765</v>
      </c>
      <c r="R718" s="2318">
        <v>0</v>
      </c>
      <c r="S718" s="2318">
        <v>-248</v>
      </c>
      <c r="T718" s="2318">
        <v>-256</v>
      </c>
      <c r="Y718" s="2310" t="e">
        <f>VLOOKUP(X718,Data!$D$2:$E$144,2,FALSE)</f>
        <v>#N/A</v>
      </c>
    </row>
    <row r="719" spans="1:33" ht="25.5" x14ac:dyDescent="0.2">
      <c r="A719" s="2322"/>
      <c r="B719" s="2322"/>
      <c r="C719" s="2324" t="s">
        <v>2137</v>
      </c>
      <c r="D719" s="2322" t="s">
        <v>2775</v>
      </c>
      <c r="E719" s="2322" t="s">
        <v>2372</v>
      </c>
      <c r="F719" s="2322"/>
      <c r="G719" s="2322"/>
      <c r="H719" s="2311" t="s">
        <v>1229</v>
      </c>
      <c r="I719" s="1090">
        <v>250</v>
      </c>
      <c r="J719" s="1090"/>
      <c r="K719" s="1090"/>
      <c r="L719" s="1090"/>
      <c r="P719" s="1090" t="s">
        <v>2336</v>
      </c>
      <c r="Q719" s="2312" t="s">
        <v>2137</v>
      </c>
      <c r="R719" s="2318">
        <v>0</v>
      </c>
      <c r="S719" s="2318">
        <v>-85</v>
      </c>
      <c r="T719" s="2318">
        <v>-250</v>
      </c>
      <c r="W719" s="2310" t="s">
        <v>276</v>
      </c>
      <c r="X719" s="2310" t="s">
        <v>309</v>
      </c>
      <c r="Y719" s="2310">
        <f>VLOOKUP(X719,Data!$D$2:$E$144,2,FALSE)</f>
        <v>80500000</v>
      </c>
    </row>
    <row r="720" spans="1:33" ht="25.5" x14ac:dyDescent="0.2">
      <c r="A720" s="2322"/>
      <c r="B720" s="2322"/>
      <c r="C720" s="2324" t="s">
        <v>2221</v>
      </c>
      <c r="D720" s="2322" t="s">
        <v>2594</v>
      </c>
      <c r="E720" s="2322" t="s">
        <v>2564</v>
      </c>
      <c r="F720" s="2322"/>
      <c r="G720" s="2322"/>
      <c r="H720" s="2311" t="s">
        <v>1313</v>
      </c>
      <c r="I720" s="1090">
        <v>250</v>
      </c>
      <c r="J720" s="1090"/>
      <c r="K720" s="1090"/>
      <c r="L720" s="1090"/>
      <c r="P720" s="1090" t="s">
        <v>2336</v>
      </c>
      <c r="Q720" s="2312" t="s">
        <v>2221</v>
      </c>
      <c r="R720" s="2318">
        <v>0</v>
      </c>
      <c r="S720" s="2318">
        <v>0</v>
      </c>
      <c r="T720" s="2318">
        <v>-250</v>
      </c>
      <c r="W720" s="2310" t="s">
        <v>2588</v>
      </c>
      <c r="X720" s="2310" t="s">
        <v>357</v>
      </c>
      <c r="Y720" s="2310">
        <f>VLOOKUP(X720,Data!$D$2:$E$144,2,FALSE)</f>
        <v>79961000</v>
      </c>
    </row>
    <row r="721" spans="1:25" x14ac:dyDescent="0.2">
      <c r="C721" s="2312" t="s">
        <v>2286</v>
      </c>
      <c r="D721" s="282"/>
      <c r="H721" s="2311" t="s">
        <v>1372</v>
      </c>
      <c r="I721" s="2318"/>
      <c r="J721" s="2318"/>
      <c r="K721" s="2318"/>
      <c r="L721" s="2318"/>
      <c r="P721" s="2318"/>
      <c r="Q721" s="2312" t="s">
        <v>2286</v>
      </c>
      <c r="R721" s="2318">
        <v>-250</v>
      </c>
      <c r="S721" s="2318">
        <v>-250</v>
      </c>
      <c r="T721" s="2318">
        <v>-250</v>
      </c>
      <c r="Y721" s="2310" t="e">
        <f>VLOOKUP(X721,Data!$D$2:$E$144,2,FALSE)</f>
        <v>#N/A</v>
      </c>
    </row>
    <row r="722" spans="1:25" ht="15" x14ac:dyDescent="0.25">
      <c r="A722" s="2322"/>
      <c r="B722" s="2322"/>
      <c r="C722" s="2324" t="s">
        <v>1886</v>
      </c>
      <c r="D722" s="281"/>
      <c r="E722" s="2322" t="s">
        <v>2832</v>
      </c>
      <c r="F722" s="2322"/>
      <c r="G722" s="2322"/>
      <c r="H722" s="2311" t="s">
        <v>979</v>
      </c>
      <c r="I722" s="1090">
        <v>0</v>
      </c>
      <c r="J722" s="1090"/>
      <c r="K722" s="1090"/>
      <c r="L722" s="1090"/>
      <c r="P722" s="1090"/>
      <c r="Q722" s="2312" t="s">
        <v>1886</v>
      </c>
      <c r="R722" s="2318">
        <v>0</v>
      </c>
      <c r="S722" s="2318">
        <v>0</v>
      </c>
      <c r="T722" s="2318">
        <v>-247.67</v>
      </c>
      <c r="Y722" s="2310" t="e">
        <f>VLOOKUP(X722,Data!$D$2:$E$144,2,FALSE)</f>
        <v>#N/A</v>
      </c>
    </row>
    <row r="723" spans="1:25" x14ac:dyDescent="0.2">
      <c r="A723" s="2322"/>
      <c r="B723" s="2322"/>
      <c r="C723" s="2324" t="s">
        <v>1756</v>
      </c>
      <c r="D723" s="2322" t="s">
        <v>2721</v>
      </c>
      <c r="E723" s="2322" t="s">
        <v>2372</v>
      </c>
      <c r="F723" s="2322"/>
      <c r="G723" s="2322"/>
      <c r="H723" s="2311" t="s">
        <v>849</v>
      </c>
      <c r="I723" s="1090">
        <v>239</v>
      </c>
      <c r="J723" s="1090"/>
      <c r="K723" s="1090"/>
      <c r="L723" s="1090"/>
      <c r="P723" s="1090" t="s">
        <v>2336</v>
      </c>
      <c r="Q723" s="2312" t="s">
        <v>1756</v>
      </c>
      <c r="R723" s="2318">
        <v>-15571.75</v>
      </c>
      <c r="S723" s="2318">
        <v>-4845.2</v>
      </c>
      <c r="T723" s="2318">
        <v>-239</v>
      </c>
      <c r="W723" s="2310" t="s">
        <v>276</v>
      </c>
      <c r="X723" s="2310" t="s">
        <v>309</v>
      </c>
      <c r="Y723" s="2310">
        <f>VLOOKUP(X723,Data!$D$2:$E$144,2,FALSE)</f>
        <v>80500000</v>
      </c>
    </row>
    <row r="724" spans="1:25" ht="25.5" x14ac:dyDescent="0.2">
      <c r="A724" s="2322"/>
      <c r="B724" s="2322"/>
      <c r="C724" s="2324" t="s">
        <v>1979</v>
      </c>
      <c r="D724" s="2322" t="s">
        <v>3033</v>
      </c>
      <c r="E724" s="2322" t="s">
        <v>2835</v>
      </c>
      <c r="F724" s="2322"/>
      <c r="G724" s="2322"/>
      <c r="H724" s="2311" t="s">
        <v>1072</v>
      </c>
      <c r="I724" s="1090">
        <v>5000</v>
      </c>
      <c r="J724" s="1090"/>
      <c r="K724" s="1090"/>
      <c r="L724" s="1090"/>
      <c r="P724" s="1090" t="s">
        <v>2336</v>
      </c>
      <c r="Q724" s="2312" t="s">
        <v>1979</v>
      </c>
      <c r="R724" s="2318">
        <v>-908.65</v>
      </c>
      <c r="S724" s="2318">
        <v>-518.48</v>
      </c>
      <c r="T724" s="2318">
        <v>-232.7</v>
      </c>
      <c r="W724" s="2310" t="s">
        <v>2757</v>
      </c>
      <c r="X724" s="2310" t="s">
        <v>329</v>
      </c>
      <c r="Y724" s="2310">
        <f>VLOOKUP(X724,Data!$D$2:$E$144,2,FALSE)</f>
        <v>90910000</v>
      </c>
    </row>
    <row r="725" spans="1:25" x14ac:dyDescent="0.2">
      <c r="A725" s="2322"/>
      <c r="B725" s="2322"/>
      <c r="C725" s="2324" t="s">
        <v>1442</v>
      </c>
      <c r="D725" s="2322" t="s">
        <v>2983</v>
      </c>
      <c r="E725" s="2322" t="s">
        <v>2832</v>
      </c>
      <c r="F725" s="2322"/>
      <c r="G725" s="2322"/>
      <c r="H725" s="2311" t="s">
        <v>535</v>
      </c>
      <c r="I725" s="1090">
        <v>0</v>
      </c>
      <c r="J725" s="1090"/>
      <c r="K725" s="1090"/>
      <c r="L725" s="1090"/>
      <c r="P725" s="1090" t="s">
        <v>2331</v>
      </c>
      <c r="Q725" s="2312" t="s">
        <v>1442</v>
      </c>
      <c r="R725" s="2318">
        <v>0</v>
      </c>
      <c r="S725" s="2318">
        <v>-311.86</v>
      </c>
      <c r="T725" s="2318">
        <v>-231.15</v>
      </c>
      <c r="Y725" s="2310" t="e">
        <f>VLOOKUP(X725,Data!$D$2:$E$144,2,FALSE)</f>
        <v>#N/A</v>
      </c>
    </row>
    <row r="726" spans="1:25" x14ac:dyDescent="0.2">
      <c r="C726" s="2312" t="s">
        <v>1650</v>
      </c>
      <c r="H726" s="2311" t="s">
        <v>743</v>
      </c>
      <c r="I726" s="2318"/>
      <c r="J726" s="2318"/>
      <c r="K726" s="2318"/>
      <c r="L726" s="2318"/>
      <c r="P726" s="2318"/>
      <c r="Q726" s="2312" t="s">
        <v>1650</v>
      </c>
      <c r="R726" s="2318">
        <v>-1868.78</v>
      </c>
      <c r="S726" s="2318">
        <v>-613.16999999999996</v>
      </c>
      <c r="T726" s="2318">
        <v>-230.2</v>
      </c>
      <c r="Y726" s="2310" t="e">
        <f>VLOOKUP(X726,Data!$D$2:$E$144,2,FALSE)</f>
        <v>#N/A</v>
      </c>
    </row>
    <row r="727" spans="1:25" x14ac:dyDescent="0.2">
      <c r="A727" s="2322"/>
      <c r="B727" s="2322"/>
      <c r="C727" s="2324" t="s">
        <v>1662</v>
      </c>
      <c r="D727" s="2322" t="s">
        <v>3206</v>
      </c>
      <c r="E727" s="2322" t="s">
        <v>2835</v>
      </c>
      <c r="F727" s="2322"/>
      <c r="G727" s="2322"/>
      <c r="H727" s="2311" t="s">
        <v>755</v>
      </c>
      <c r="I727" s="1090">
        <v>230</v>
      </c>
      <c r="J727" s="1090"/>
      <c r="K727" s="1090"/>
      <c r="L727" s="1090"/>
      <c r="P727" s="1090" t="s">
        <v>2336</v>
      </c>
      <c r="Q727" s="2312" t="s">
        <v>1662</v>
      </c>
      <c r="R727" s="2318">
        <v>0</v>
      </c>
      <c r="S727" s="2318">
        <v>0</v>
      </c>
      <c r="T727" s="2318">
        <v>-230</v>
      </c>
      <c r="W727" s="2310" t="s">
        <v>277</v>
      </c>
      <c r="X727" s="2310" t="s">
        <v>324</v>
      </c>
      <c r="Y727" s="2310">
        <f>VLOOKUP(X727,Data!$D$2:$E$144,2,FALSE)</f>
        <v>15000000</v>
      </c>
    </row>
    <row r="728" spans="1:25" x14ac:dyDescent="0.2">
      <c r="C728" s="2312" t="s">
        <v>1649</v>
      </c>
      <c r="D728" s="14" t="s">
        <v>2451</v>
      </c>
      <c r="E728" s="2310" t="s">
        <v>2345</v>
      </c>
      <c r="H728" s="2311" t="s">
        <v>742</v>
      </c>
      <c r="I728" s="1090">
        <v>228</v>
      </c>
      <c r="J728" s="1090"/>
      <c r="K728" s="1090"/>
      <c r="L728" s="1090"/>
      <c r="P728" s="2318"/>
      <c r="Q728" s="2312" t="s">
        <v>1649</v>
      </c>
      <c r="R728" s="2318">
        <v>-314.06</v>
      </c>
      <c r="S728" s="2318">
        <v>-329.27</v>
      </c>
      <c r="T728" s="2318">
        <v>-228</v>
      </c>
      <c r="W728" s="2310" t="s">
        <v>427</v>
      </c>
      <c r="X728" s="2310" t="s">
        <v>381</v>
      </c>
      <c r="Y728" s="2310">
        <f>VLOOKUP(X728,Data!$D$2:$E$144,2,FALSE)</f>
        <v>48900000</v>
      </c>
    </row>
    <row r="729" spans="1:25" ht="25.5" x14ac:dyDescent="0.2">
      <c r="A729" s="2322"/>
      <c r="B729" s="2322"/>
      <c r="C729" s="2324" t="s">
        <v>2027</v>
      </c>
      <c r="D729" s="2322" t="s">
        <v>3166</v>
      </c>
      <c r="E729" s="2322" t="s">
        <v>2832</v>
      </c>
      <c r="F729" s="2322"/>
      <c r="G729" s="2322"/>
      <c r="H729" s="2311" t="s">
        <v>1120</v>
      </c>
      <c r="I729" s="1090">
        <v>225</v>
      </c>
      <c r="J729" s="1090"/>
      <c r="K729" s="1090"/>
      <c r="L729" s="1090"/>
      <c r="P729" s="1090" t="s">
        <v>2336</v>
      </c>
      <c r="Q729" s="2312" t="s">
        <v>2027</v>
      </c>
      <c r="R729" s="2318">
        <v>-350</v>
      </c>
      <c r="S729" s="2318">
        <v>-333</v>
      </c>
      <c r="T729" s="2318">
        <v>-225</v>
      </c>
      <c r="W729" s="2310" t="s">
        <v>287</v>
      </c>
      <c r="X729" s="2310" t="s">
        <v>413</v>
      </c>
      <c r="Y729" s="2310">
        <f>VLOOKUP(X729,Data!$D$2:$E$144,2,FALSE)</f>
        <v>50110000</v>
      </c>
    </row>
    <row r="730" spans="1:25" ht="25.5" x14ac:dyDescent="0.2">
      <c r="A730" s="2322"/>
      <c r="B730" s="2322"/>
      <c r="C730" s="2324" t="s">
        <v>459</v>
      </c>
      <c r="D730" s="2322" t="s">
        <v>2878</v>
      </c>
      <c r="E730" s="2322" t="s">
        <v>2832</v>
      </c>
      <c r="F730" s="2322"/>
      <c r="G730" s="2322"/>
      <c r="H730" s="2311" t="s">
        <v>436</v>
      </c>
      <c r="I730" s="1090">
        <v>415</v>
      </c>
      <c r="J730" s="1090"/>
      <c r="K730" s="1090"/>
      <c r="L730" s="1090"/>
      <c r="P730" s="1090" t="s">
        <v>2336</v>
      </c>
      <c r="Q730" s="2312" t="s">
        <v>459</v>
      </c>
      <c r="R730" s="2318">
        <v>-450.9</v>
      </c>
      <c r="S730" s="2318">
        <v>-347.61</v>
      </c>
      <c r="T730" s="2318">
        <v>-223.45</v>
      </c>
      <c r="W730" s="2310" t="s">
        <v>287</v>
      </c>
      <c r="X730" s="2310" t="s">
        <v>408</v>
      </c>
      <c r="Y730" s="2310">
        <f>VLOOKUP(X730,Data!$D$2:$E$144,2,FALSE)</f>
        <v>9130000</v>
      </c>
    </row>
    <row r="731" spans="1:25" x14ac:dyDescent="0.2">
      <c r="A731" s="2322"/>
      <c r="B731" s="2322"/>
      <c r="C731" s="2324" t="s">
        <v>1659</v>
      </c>
      <c r="D731" s="2322" t="s">
        <v>3021</v>
      </c>
      <c r="E731" s="2322" t="s">
        <v>2835</v>
      </c>
      <c r="F731" s="2322"/>
      <c r="G731" s="2322"/>
      <c r="H731" s="2311" t="s">
        <v>752</v>
      </c>
      <c r="I731" s="1090">
        <v>165</v>
      </c>
      <c r="J731" s="1090"/>
      <c r="K731" s="1090"/>
      <c r="L731" s="1090"/>
      <c r="P731" s="1090" t="s">
        <v>2336</v>
      </c>
      <c r="Q731" s="2312" t="s">
        <v>1659</v>
      </c>
      <c r="R731" s="2318">
        <v>0</v>
      </c>
      <c r="S731" s="2318">
        <v>-310</v>
      </c>
      <c r="T731" s="2318">
        <v>-220</v>
      </c>
      <c r="W731" s="2310" t="s">
        <v>2503</v>
      </c>
      <c r="X731" s="2310" t="s">
        <v>395</v>
      </c>
      <c r="Y731" s="2310">
        <f>VLOOKUP(X731,Data!$D$2:$E$144,2,FALSE)</f>
        <v>35110000</v>
      </c>
    </row>
    <row r="732" spans="1:25" x14ac:dyDescent="0.2">
      <c r="A732" s="2322"/>
      <c r="B732" s="2322"/>
      <c r="C732" s="2324" t="s">
        <v>2178</v>
      </c>
      <c r="D732" s="2322" t="s">
        <v>3150</v>
      </c>
      <c r="E732" s="2322" t="s">
        <v>2835</v>
      </c>
      <c r="F732" s="2322"/>
      <c r="G732" s="2322"/>
      <c r="H732" s="2311" t="s">
        <v>1270</v>
      </c>
      <c r="I732" s="1090">
        <v>0</v>
      </c>
      <c r="J732" s="1090"/>
      <c r="K732" s="1090"/>
      <c r="L732" s="1090"/>
      <c r="P732" s="1090" t="s">
        <v>2331</v>
      </c>
      <c r="Q732" s="2312" t="s">
        <v>2178</v>
      </c>
      <c r="R732" s="2318">
        <v>0</v>
      </c>
      <c r="S732" s="2318">
        <v>0</v>
      </c>
      <c r="T732" s="2318">
        <v>-213</v>
      </c>
      <c r="Y732" s="2310" t="e">
        <f>VLOOKUP(X732,Data!$D$2:$E$144,2,FALSE)</f>
        <v>#N/A</v>
      </c>
    </row>
    <row r="733" spans="1:25" ht="25.5" x14ac:dyDescent="0.2">
      <c r="A733" s="2322"/>
      <c r="B733" s="2322"/>
      <c r="C733" s="2324" t="s">
        <v>2230</v>
      </c>
      <c r="D733" s="2322" t="s">
        <v>2532</v>
      </c>
      <c r="E733" s="2322" t="s">
        <v>2524</v>
      </c>
      <c r="F733" s="2322"/>
      <c r="G733" s="2322"/>
      <c r="H733" s="2311" t="s">
        <v>1322</v>
      </c>
      <c r="I733" s="1090">
        <v>206</v>
      </c>
      <c r="J733" s="1090"/>
      <c r="K733" s="1090"/>
      <c r="L733" s="1090"/>
      <c r="P733" s="1090" t="s">
        <v>2336</v>
      </c>
      <c r="Q733" s="2312" t="s">
        <v>2230</v>
      </c>
      <c r="R733" s="2318">
        <v>0</v>
      </c>
      <c r="S733" s="2318">
        <v>0</v>
      </c>
      <c r="T733" s="2318">
        <v>-206</v>
      </c>
      <c r="W733" s="2310" t="s">
        <v>276</v>
      </c>
      <c r="X733" s="2310" t="s">
        <v>309</v>
      </c>
      <c r="Y733" s="2310">
        <f>VLOOKUP(X733,Data!$D$2:$E$144,2,FALSE)</f>
        <v>80500000</v>
      </c>
    </row>
    <row r="734" spans="1:25" x14ac:dyDescent="0.2">
      <c r="C734" s="2312" t="s">
        <v>2247</v>
      </c>
      <c r="H734" s="2311" t="s">
        <v>1339</v>
      </c>
      <c r="I734" s="2318"/>
      <c r="J734" s="2318"/>
      <c r="K734" s="2318"/>
      <c r="L734" s="2318"/>
      <c r="P734" s="2318"/>
      <c r="Q734" s="2312" t="s">
        <v>2247</v>
      </c>
      <c r="R734" s="2318">
        <v>-204.6</v>
      </c>
      <c r="S734" s="2318">
        <v>-205.2</v>
      </c>
      <c r="T734" s="2318">
        <v>-205.2</v>
      </c>
      <c r="Y734" s="2310" t="e">
        <f>VLOOKUP(X734,Data!$D$2:$E$144,2,FALSE)</f>
        <v>#N/A</v>
      </c>
    </row>
    <row r="735" spans="1:25" x14ac:dyDescent="0.2">
      <c r="C735" s="2312" t="s">
        <v>1512</v>
      </c>
      <c r="H735" s="2311" t="s">
        <v>605</v>
      </c>
      <c r="I735" s="2318"/>
      <c r="J735" s="2318"/>
      <c r="K735" s="2318"/>
      <c r="L735" s="2318"/>
      <c r="P735" s="2318"/>
      <c r="Q735" s="2312" t="s">
        <v>1512</v>
      </c>
      <c r="R735" s="2318">
        <v>-200</v>
      </c>
      <c r="S735" s="2318">
        <v>-200</v>
      </c>
      <c r="T735" s="2318">
        <v>-200</v>
      </c>
      <c r="Y735" s="2310" t="e">
        <f>VLOOKUP(X735,Data!$D$2:$E$144,2,FALSE)</f>
        <v>#N/A</v>
      </c>
    </row>
    <row r="736" spans="1:25" x14ac:dyDescent="0.2">
      <c r="A736" s="2322"/>
      <c r="B736" s="2322"/>
      <c r="C736" s="2324" t="s">
        <v>1820</v>
      </c>
      <c r="D736" s="2322" t="s">
        <v>2848</v>
      </c>
      <c r="E736" s="2322" t="s">
        <v>2835</v>
      </c>
      <c r="F736" s="2322"/>
      <c r="G736" s="2322"/>
      <c r="H736" s="2311" t="s">
        <v>913</v>
      </c>
      <c r="I736" s="658">
        <v>0</v>
      </c>
      <c r="J736" s="658"/>
      <c r="K736" s="658"/>
      <c r="L736" s="658"/>
      <c r="P736" s="1090" t="s">
        <v>2331</v>
      </c>
      <c r="Q736" s="2312" t="s">
        <v>1820</v>
      </c>
      <c r="R736" s="2318">
        <v>-320</v>
      </c>
      <c r="S736" s="2318">
        <v>0</v>
      </c>
      <c r="T736" s="2318">
        <v>-200</v>
      </c>
      <c r="Y736" s="2310" t="e">
        <f>VLOOKUP(X736,Data!$D$2:$E$144,2,FALSE)</f>
        <v>#N/A</v>
      </c>
    </row>
    <row r="737" spans="1:33" ht="25.5" x14ac:dyDescent="0.2">
      <c r="A737" s="2322"/>
      <c r="B737" s="2322"/>
      <c r="C737" s="2324" t="s">
        <v>2195</v>
      </c>
      <c r="D737" s="2322" t="s">
        <v>2589</v>
      </c>
      <c r="E737" s="2322" t="s">
        <v>2564</v>
      </c>
      <c r="F737" s="2322"/>
      <c r="G737" s="2322"/>
      <c r="H737" s="2311" t="s">
        <v>1287</v>
      </c>
      <c r="I737" s="1090">
        <v>200</v>
      </c>
      <c r="J737" s="1090"/>
      <c r="K737" s="1090"/>
      <c r="L737" s="1090"/>
      <c r="P737" s="1090" t="s">
        <v>2337</v>
      </c>
      <c r="Q737" s="2312" t="s">
        <v>2195</v>
      </c>
      <c r="R737" s="2318">
        <v>0</v>
      </c>
      <c r="S737" s="2318">
        <v>0</v>
      </c>
      <c r="T737" s="2318">
        <v>-200</v>
      </c>
      <c r="W737" s="2310" t="s">
        <v>2588</v>
      </c>
      <c r="X737" s="2310" t="s">
        <v>357</v>
      </c>
      <c r="Y737" s="2310">
        <f>VLOOKUP(X737,Data!$D$2:$E$144,2,FALSE)</f>
        <v>79961000</v>
      </c>
    </row>
    <row r="738" spans="1:33" ht="25.5" x14ac:dyDescent="0.2">
      <c r="A738" s="2322"/>
      <c r="B738" s="2322"/>
      <c r="C738" s="2324" t="s">
        <v>1618</v>
      </c>
      <c r="D738" s="2322" t="s">
        <v>2696</v>
      </c>
      <c r="E738" s="2322" t="s">
        <v>2372</v>
      </c>
      <c r="F738" s="2322"/>
      <c r="G738" s="2322"/>
      <c r="H738" s="2311" t="s">
        <v>711</v>
      </c>
      <c r="I738" s="1090">
        <v>0</v>
      </c>
      <c r="J738" s="1090"/>
      <c r="K738" s="1090"/>
      <c r="L738" s="1090"/>
      <c r="P738" s="1090" t="s">
        <v>2331</v>
      </c>
      <c r="Q738" s="2312" t="s">
        <v>1618</v>
      </c>
      <c r="R738" s="2318">
        <v>-700.08</v>
      </c>
      <c r="S738" s="2318">
        <v>-703.82</v>
      </c>
      <c r="T738" s="2318">
        <v>-192.3</v>
      </c>
      <c r="W738" s="2310" t="s">
        <v>277</v>
      </c>
      <c r="X738" s="2310" t="s">
        <v>327</v>
      </c>
      <c r="Y738" s="2310">
        <f>VLOOKUP(X738,Data!$D$2:$E$144,2,FALSE)</f>
        <v>42933000</v>
      </c>
    </row>
    <row r="739" spans="1:33" ht="25.5" x14ac:dyDescent="0.2">
      <c r="A739" s="2322"/>
      <c r="B739" s="2322"/>
      <c r="C739" s="2324" t="s">
        <v>1853</v>
      </c>
      <c r="D739" s="2322" t="s">
        <v>2961</v>
      </c>
      <c r="E739" s="2322" t="s">
        <v>2835</v>
      </c>
      <c r="F739" s="2322"/>
      <c r="G739" s="2322"/>
      <c r="H739" s="2311" t="s">
        <v>946</v>
      </c>
      <c r="I739" s="1090">
        <v>140</v>
      </c>
      <c r="J739" s="1090"/>
      <c r="K739" s="1090"/>
      <c r="L739" s="1090"/>
      <c r="P739" s="1090" t="s">
        <v>2336</v>
      </c>
      <c r="Q739" s="2312" t="s">
        <v>1853</v>
      </c>
      <c r="R739" s="2318">
        <v>-38</v>
      </c>
      <c r="S739" s="2318">
        <v>-456</v>
      </c>
      <c r="T739" s="2318">
        <v>-190</v>
      </c>
      <c r="W739" s="2310" t="s">
        <v>287</v>
      </c>
      <c r="X739" s="2310" t="s">
        <v>417</v>
      </c>
      <c r="Y739" s="2310">
        <f>VLOOKUP(X739,Data!$D$2:$E$144,2,FALSE)</f>
        <v>43800000</v>
      </c>
    </row>
    <row r="740" spans="1:33" x14ac:dyDescent="0.2">
      <c r="A740" s="2322"/>
      <c r="B740" s="2322"/>
      <c r="C740" s="2324" t="s">
        <v>2059</v>
      </c>
      <c r="D740" s="2322" t="s">
        <v>3050</v>
      </c>
      <c r="E740" s="2322" t="s">
        <v>2835</v>
      </c>
      <c r="F740" s="2322"/>
      <c r="G740" s="2322"/>
      <c r="H740" s="2311" t="s">
        <v>1151</v>
      </c>
      <c r="I740" s="1090">
        <v>190</v>
      </c>
      <c r="J740" s="1090"/>
      <c r="K740" s="1090"/>
      <c r="L740" s="1090"/>
      <c r="P740" s="1090" t="s">
        <v>2336</v>
      </c>
      <c r="Q740" s="2312" t="s">
        <v>2059</v>
      </c>
      <c r="R740" s="2318">
        <v>-184</v>
      </c>
      <c r="S740" s="2318">
        <v>-28</v>
      </c>
      <c r="T740" s="2318">
        <v>-190</v>
      </c>
      <c r="W740" s="2310" t="s">
        <v>2379</v>
      </c>
      <c r="X740" s="2310" t="s">
        <v>345</v>
      </c>
      <c r="Y740" s="2310">
        <f>VLOOKUP(X740,Data!$D$2:$E$144,2,FALSE)</f>
        <v>98393000</v>
      </c>
    </row>
    <row r="741" spans="1:33" ht="25.5" x14ac:dyDescent="0.2">
      <c r="A741" s="2322"/>
      <c r="B741" s="2322"/>
      <c r="C741" s="2324" t="s">
        <v>1631</v>
      </c>
      <c r="D741" s="2322" t="s">
        <v>2843</v>
      </c>
      <c r="E741" s="2322" t="s">
        <v>2835</v>
      </c>
      <c r="F741" s="2322"/>
      <c r="G741" s="2322"/>
      <c r="H741" s="2311" t="s">
        <v>724</v>
      </c>
      <c r="I741" s="658">
        <v>0</v>
      </c>
      <c r="J741" s="658"/>
      <c r="K741" s="658"/>
      <c r="L741" s="658"/>
      <c r="P741" s="1090" t="s">
        <v>2336</v>
      </c>
      <c r="Q741" s="2312" t="s">
        <v>1631</v>
      </c>
      <c r="R741" s="2318">
        <v>-71.23</v>
      </c>
      <c r="S741" s="2318">
        <v>-160.29</v>
      </c>
      <c r="T741" s="2318">
        <v>-189.66</v>
      </c>
      <c r="W741" s="2310" t="s">
        <v>2378</v>
      </c>
      <c r="X741" s="2310" t="s">
        <v>365</v>
      </c>
      <c r="Y741" s="2310">
        <f>VLOOKUP(X741,Data!$D$2:$E$144,2,FALSE)</f>
        <v>33140000</v>
      </c>
    </row>
    <row r="742" spans="1:33" x14ac:dyDescent="0.2">
      <c r="A742" s="2322"/>
      <c r="B742" s="2322"/>
      <c r="C742" s="2324" t="s">
        <v>1580</v>
      </c>
      <c r="D742" s="2322" t="s">
        <v>3178</v>
      </c>
      <c r="E742" s="2322" t="s">
        <v>2835</v>
      </c>
      <c r="F742" s="2322"/>
      <c r="G742" s="2322"/>
      <c r="H742" s="2311" t="s">
        <v>673</v>
      </c>
      <c r="I742" s="1090">
        <v>187</v>
      </c>
      <c r="J742" s="1090"/>
      <c r="K742" s="1090"/>
      <c r="L742" s="1090"/>
      <c r="P742" s="1090" t="s">
        <v>2336</v>
      </c>
      <c r="Q742" s="2312" t="s">
        <v>1580</v>
      </c>
      <c r="R742" s="2318">
        <v>-559.26</v>
      </c>
      <c r="S742" s="2318">
        <v>0</v>
      </c>
      <c r="T742" s="2318">
        <v>-187.18</v>
      </c>
      <c r="W742" s="2310" t="s">
        <v>2503</v>
      </c>
      <c r="X742" s="2310" t="s">
        <v>395</v>
      </c>
      <c r="Y742" s="2310">
        <f>VLOOKUP(X742,Data!$D$2:$E$144,2,FALSE)</f>
        <v>35110000</v>
      </c>
    </row>
    <row r="743" spans="1:33" x14ac:dyDescent="0.2">
      <c r="C743" s="2312" t="s">
        <v>2095</v>
      </c>
      <c r="D743" s="282"/>
      <c r="H743" s="2311" t="s">
        <v>1187</v>
      </c>
      <c r="I743" s="2318"/>
      <c r="J743" s="2318"/>
      <c r="K743" s="2318"/>
      <c r="L743" s="2318"/>
      <c r="P743" s="2318"/>
      <c r="Q743" s="2312" t="s">
        <v>2095</v>
      </c>
      <c r="R743" s="2318">
        <v>0</v>
      </c>
      <c r="S743" s="2318">
        <v>-24899.5</v>
      </c>
      <c r="T743" s="2318">
        <v>-186</v>
      </c>
      <c r="Y743" s="2310" t="e">
        <f>VLOOKUP(X743,Data!$D$2:$E$144,2,FALSE)</f>
        <v>#N/A</v>
      </c>
    </row>
    <row r="744" spans="1:33" x14ac:dyDescent="0.2">
      <c r="A744" s="2322"/>
      <c r="B744" s="2322"/>
      <c r="C744" s="2324" t="s">
        <v>2211</v>
      </c>
      <c r="D744" s="2322" t="s">
        <v>2967</v>
      </c>
      <c r="E744" s="2322" t="s">
        <v>2835</v>
      </c>
      <c r="F744" s="2322"/>
      <c r="G744" s="2322"/>
      <c r="H744" s="2311" t="s">
        <v>1303</v>
      </c>
      <c r="I744" s="1090">
        <v>186</v>
      </c>
      <c r="J744" s="1090"/>
      <c r="K744" s="1090"/>
      <c r="L744" s="1090"/>
      <c r="P744" s="1090" t="s">
        <v>2336</v>
      </c>
      <c r="Q744" s="2312" t="s">
        <v>2211</v>
      </c>
      <c r="R744" s="2318">
        <v>0</v>
      </c>
      <c r="S744" s="2318">
        <v>0</v>
      </c>
      <c r="T744" s="2318">
        <v>-186</v>
      </c>
      <c r="W744" s="2310" t="s">
        <v>2503</v>
      </c>
      <c r="X744" s="2310" t="s">
        <v>395</v>
      </c>
      <c r="Y744" s="2310">
        <f>VLOOKUP(X744,Data!$D$2:$E$144,2,FALSE)</f>
        <v>35110000</v>
      </c>
    </row>
    <row r="745" spans="1:33" x14ac:dyDescent="0.2">
      <c r="A745" s="2315"/>
      <c r="B745" s="2315"/>
      <c r="C745" s="2314"/>
      <c r="D745" s="2315"/>
      <c r="E745" s="2315"/>
      <c r="F745" s="2315"/>
      <c r="G745" s="2315"/>
      <c r="H745" s="2313" t="s">
        <v>481</v>
      </c>
      <c r="I745" s="2319">
        <f>SUM(I746:I747)</f>
        <v>185</v>
      </c>
      <c r="J745" s="2319"/>
      <c r="K745" s="2319"/>
      <c r="L745" s="2319"/>
      <c r="M745" s="2315"/>
      <c r="N745" s="2315"/>
      <c r="O745" s="2315"/>
      <c r="P745" s="2319"/>
      <c r="Q745" s="2314" t="s">
        <v>1388</v>
      </c>
      <c r="R745" s="2319">
        <v>-1694.18</v>
      </c>
      <c r="S745" s="2319">
        <v>-527.37</v>
      </c>
      <c r="T745" s="2319">
        <v>-185.02</v>
      </c>
      <c r="U745" s="2315"/>
      <c r="V745" s="2315"/>
      <c r="W745" s="2315"/>
      <c r="X745" s="2315"/>
      <c r="Y745" s="2315" t="e">
        <f>VLOOKUP(X745,Data!$D$2:$E$144,2,FALSE)</f>
        <v>#N/A</v>
      </c>
    </row>
    <row r="746" spans="1:33" ht="25.5" x14ac:dyDescent="0.2">
      <c r="C746" s="2312" t="s">
        <v>2565</v>
      </c>
      <c r="D746" s="2310" t="s">
        <v>2482</v>
      </c>
      <c r="E746" s="2310" t="s">
        <v>2481</v>
      </c>
      <c r="H746" s="2311" t="s">
        <v>481</v>
      </c>
      <c r="I746" s="2318"/>
      <c r="J746" s="2318"/>
      <c r="K746" s="2318"/>
      <c r="L746" s="2318"/>
      <c r="P746" s="2318" t="s">
        <v>2337</v>
      </c>
      <c r="Q746" s="2312" t="s">
        <v>1388</v>
      </c>
      <c r="R746" s="1090"/>
      <c r="S746" s="1090"/>
      <c r="T746" s="1090"/>
      <c r="W746" s="2310" t="s">
        <v>284</v>
      </c>
      <c r="X746" s="2310" t="s">
        <v>389</v>
      </c>
      <c r="Y746" s="2310">
        <f>VLOOKUP(X746,Data!$D$2:$E$144,2,FALSE)</f>
        <v>30192700</v>
      </c>
    </row>
    <row r="747" spans="1:33" ht="25.5" x14ac:dyDescent="0.2">
      <c r="A747" s="2322"/>
      <c r="B747" s="2322"/>
      <c r="C747" s="2324" t="s">
        <v>2566</v>
      </c>
      <c r="D747" s="2322" t="s">
        <v>2567</v>
      </c>
      <c r="E747" s="2322" t="s">
        <v>2564</v>
      </c>
      <c r="F747" s="2322"/>
      <c r="G747" s="2322"/>
      <c r="H747" s="2323" t="s">
        <v>481</v>
      </c>
      <c r="I747" s="1090">
        <v>185</v>
      </c>
      <c r="J747" s="1090"/>
      <c r="K747" s="1090"/>
      <c r="L747" s="1090"/>
      <c r="M747" s="2322"/>
      <c r="N747" s="2322"/>
      <c r="O747" s="2322"/>
      <c r="P747" s="1090" t="s">
        <v>2337</v>
      </c>
      <c r="Q747" s="2324" t="s">
        <v>1388</v>
      </c>
      <c r="R747" s="1090"/>
      <c r="S747" s="1090"/>
      <c r="T747" s="1090"/>
      <c r="U747" s="2322"/>
      <c r="V747" s="2322"/>
      <c r="W747" s="2322" t="s">
        <v>284</v>
      </c>
      <c r="X747" s="2322" t="s">
        <v>389</v>
      </c>
      <c r="Y747" s="2322">
        <f>VLOOKUP(X747,Data!$D$2:$E$144,2,FALSE)</f>
        <v>30192700</v>
      </c>
    </row>
    <row r="748" spans="1:33" ht="25.5" x14ac:dyDescent="0.2">
      <c r="A748" s="2322"/>
      <c r="B748" s="2322"/>
      <c r="C748" s="2324" t="s">
        <v>2231</v>
      </c>
      <c r="D748" s="2322" t="s">
        <v>3023</v>
      </c>
      <c r="E748" s="2322" t="s">
        <v>2832</v>
      </c>
      <c r="F748" s="2322"/>
      <c r="G748" s="2322"/>
      <c r="H748" s="2311" t="s">
        <v>1323</v>
      </c>
      <c r="I748" s="1090">
        <v>185</v>
      </c>
      <c r="J748" s="1090"/>
      <c r="K748" s="1090"/>
      <c r="L748" s="1090"/>
      <c r="P748" s="1090" t="s">
        <v>2336</v>
      </c>
      <c r="Q748" s="2312" t="s">
        <v>2231</v>
      </c>
      <c r="R748" s="2318">
        <v>0</v>
      </c>
      <c r="S748" s="2318">
        <v>0</v>
      </c>
      <c r="T748" s="2318">
        <v>-185</v>
      </c>
      <c r="W748" s="2310" t="s">
        <v>2757</v>
      </c>
      <c r="X748" s="2310" t="s">
        <v>329</v>
      </c>
      <c r="Y748" s="2310">
        <f>VLOOKUP(X748,Data!$D$2:$E$144,2,FALSE)</f>
        <v>90910000</v>
      </c>
    </row>
    <row r="749" spans="1:33" ht="25.5" x14ac:dyDescent="0.2">
      <c r="A749" s="2322"/>
      <c r="B749" s="2322"/>
      <c r="C749" s="2324" t="s">
        <v>1445</v>
      </c>
      <c r="D749" s="2322" t="s">
        <v>2988</v>
      </c>
      <c r="E749" s="2322" t="s">
        <v>2832</v>
      </c>
      <c r="F749" s="2322"/>
      <c r="G749" s="2322"/>
      <c r="H749" s="2311" t="s">
        <v>538</v>
      </c>
      <c r="I749" s="1090">
        <v>180</v>
      </c>
      <c r="J749" s="1090"/>
      <c r="K749" s="1090"/>
      <c r="L749" s="1090"/>
      <c r="P749" s="1090" t="s">
        <v>2336</v>
      </c>
      <c r="Q749" s="2312" t="s">
        <v>1445</v>
      </c>
      <c r="R749" s="2318">
        <v>-414</v>
      </c>
      <c r="S749" s="2318">
        <v>-306</v>
      </c>
      <c r="T749" s="2318">
        <v>-180</v>
      </c>
      <c r="W749" s="2310" t="s">
        <v>287</v>
      </c>
      <c r="X749" s="2310" t="s">
        <v>413</v>
      </c>
      <c r="Y749" s="2310">
        <f>VLOOKUP(X749,Data!$D$2:$E$144,2,FALSE)</f>
        <v>50110000</v>
      </c>
    </row>
    <row r="750" spans="1:33" s="2315" customFormat="1" x14ac:dyDescent="0.2">
      <c r="A750" s="2310"/>
      <c r="B750" s="2310"/>
      <c r="C750" s="2312" t="s">
        <v>2168</v>
      </c>
      <c r="D750" s="2310"/>
      <c r="E750" s="2310"/>
      <c r="F750" s="2310"/>
      <c r="G750" s="2310"/>
      <c r="H750" s="2311" t="s">
        <v>1260</v>
      </c>
      <c r="I750" s="2318"/>
      <c r="J750" s="2318"/>
      <c r="K750" s="2318"/>
      <c r="L750" s="2318"/>
      <c r="M750" s="2310"/>
      <c r="N750" s="2310"/>
      <c r="O750" s="2310"/>
      <c r="P750" s="2318"/>
      <c r="Q750" s="2312" t="s">
        <v>2168</v>
      </c>
      <c r="R750" s="2318">
        <v>0</v>
      </c>
      <c r="S750" s="2318">
        <v>0</v>
      </c>
      <c r="T750" s="2318">
        <v>-180</v>
      </c>
      <c r="U750" s="2310"/>
      <c r="V750" s="2310"/>
      <c r="W750" s="2310"/>
      <c r="X750" s="2310"/>
      <c r="Y750" s="2310" t="e">
        <f>VLOOKUP(X750,Data!$D$2:$E$144,2,FALSE)</f>
        <v>#N/A</v>
      </c>
      <c r="AG750" s="2317"/>
    </row>
    <row r="751" spans="1:33" x14ac:dyDescent="0.2">
      <c r="C751" s="2312" t="s">
        <v>1681</v>
      </c>
      <c r="H751" s="2311" t="s">
        <v>774</v>
      </c>
      <c r="I751" s="2318"/>
      <c r="J751" s="2318"/>
      <c r="K751" s="2318"/>
      <c r="L751" s="2318"/>
      <c r="P751" s="2318"/>
      <c r="Q751" s="2312" t="s">
        <v>1681</v>
      </c>
      <c r="R751" s="2318">
        <v>-184.95</v>
      </c>
      <c r="S751" s="2318">
        <v>-304.20999999999998</v>
      </c>
      <c r="T751" s="2318">
        <v>-172.12</v>
      </c>
      <c r="Y751" s="2310" t="e">
        <f>VLOOKUP(X751,Data!$D$2:$E$144,2,FALSE)</f>
        <v>#N/A</v>
      </c>
    </row>
    <row r="752" spans="1:33" ht="25.5" x14ac:dyDescent="0.2">
      <c r="A752" s="2322"/>
      <c r="B752" s="2322"/>
      <c r="C752" s="2324" t="s">
        <v>1478</v>
      </c>
      <c r="D752" s="2322" t="s">
        <v>3170</v>
      </c>
      <c r="E752" s="2322" t="s">
        <v>2835</v>
      </c>
      <c r="F752" s="2322"/>
      <c r="G752" s="2322"/>
      <c r="H752" s="2311" t="s">
        <v>571</v>
      </c>
      <c r="I752" s="1090">
        <v>172</v>
      </c>
      <c r="J752" s="1090"/>
      <c r="K752" s="1090"/>
      <c r="L752" s="1090"/>
      <c r="P752" s="1090" t="s">
        <v>2336</v>
      </c>
      <c r="Q752" s="2312" t="s">
        <v>1478</v>
      </c>
      <c r="R752" s="2318">
        <v>-341.25</v>
      </c>
      <c r="S752" s="2318">
        <v>0</v>
      </c>
      <c r="T752" s="2318">
        <v>-172</v>
      </c>
      <c r="W752" s="2310" t="s">
        <v>284</v>
      </c>
      <c r="X752" s="2310" t="s">
        <v>388</v>
      </c>
      <c r="Y752" s="2310">
        <f>VLOOKUP(X752,Data!$D$2:$E$144,2,FALSE)</f>
        <v>22000000</v>
      </c>
    </row>
    <row r="753" spans="1:25" ht="25.5" x14ac:dyDescent="0.2">
      <c r="A753" s="2322"/>
      <c r="B753" s="2322"/>
      <c r="C753" s="2324" t="s">
        <v>1589</v>
      </c>
      <c r="D753" s="2322" t="s">
        <v>3207</v>
      </c>
      <c r="E753" s="2322" t="s">
        <v>2832</v>
      </c>
      <c r="F753" s="2322"/>
      <c r="G753" s="2322"/>
      <c r="H753" s="2311" t="s">
        <v>682</v>
      </c>
      <c r="I753" s="1090">
        <v>168</v>
      </c>
      <c r="J753" s="1090"/>
      <c r="K753" s="1090"/>
      <c r="L753" s="1090"/>
      <c r="P753" s="1090" t="s">
        <v>2336</v>
      </c>
      <c r="Q753" s="2312" t="s">
        <v>1589</v>
      </c>
      <c r="R753" s="2318">
        <v>-1644.21</v>
      </c>
      <c r="S753" s="2318">
        <v>-503.25</v>
      </c>
      <c r="T753" s="2318">
        <v>-167.68</v>
      </c>
      <c r="W753" s="2310" t="s">
        <v>287</v>
      </c>
      <c r="X753" s="2310" t="s">
        <v>413</v>
      </c>
      <c r="Y753" s="2310">
        <f>VLOOKUP(X753,Data!$D$2:$E$144,2,FALSE)</f>
        <v>50110000</v>
      </c>
    </row>
    <row r="754" spans="1:25" ht="25.5" x14ac:dyDescent="0.2">
      <c r="A754" s="2322"/>
      <c r="B754" s="2322"/>
      <c r="C754" s="2324" t="s">
        <v>1796</v>
      </c>
      <c r="D754" s="2322" t="s">
        <v>3044</v>
      </c>
      <c r="E754" s="2322" t="s">
        <v>2835</v>
      </c>
      <c r="F754" s="2322"/>
      <c r="G754" s="2322"/>
      <c r="H754" s="2311" t="s">
        <v>889</v>
      </c>
      <c r="I754" s="1090">
        <v>166</v>
      </c>
      <c r="J754" s="1090"/>
      <c r="K754" s="1090"/>
      <c r="L754" s="1090"/>
      <c r="P754" s="1090" t="s">
        <v>2336</v>
      </c>
      <c r="Q754" s="2312" t="s">
        <v>1796</v>
      </c>
      <c r="R754" s="2318">
        <v>-144.5</v>
      </c>
      <c r="S754" s="2318">
        <v>-150.5</v>
      </c>
      <c r="T754" s="2318">
        <v>-166.1</v>
      </c>
      <c r="W754" s="2310" t="s">
        <v>287</v>
      </c>
      <c r="X754" s="2310" t="s">
        <v>417</v>
      </c>
      <c r="Y754" s="2310">
        <f>VLOOKUP(X754,Data!$D$2:$E$144,2,FALSE)</f>
        <v>43800000</v>
      </c>
    </row>
    <row r="755" spans="1:25" x14ac:dyDescent="0.2">
      <c r="C755" s="2312" t="s">
        <v>1474</v>
      </c>
      <c r="H755" s="2311" t="s">
        <v>567</v>
      </c>
      <c r="I755" s="2318"/>
      <c r="J755" s="2318"/>
      <c r="K755" s="2318"/>
      <c r="L755" s="2318"/>
      <c r="P755" s="2318"/>
      <c r="Q755" s="2312" t="s">
        <v>1474</v>
      </c>
      <c r="R755" s="2318">
        <v>-2844.62</v>
      </c>
      <c r="S755" s="2318">
        <v>-4534.55</v>
      </c>
      <c r="T755" s="2318">
        <v>-163.5</v>
      </c>
      <c r="Y755" s="2310" t="e">
        <f>VLOOKUP(X755,Data!$D$2:$E$144,2,FALSE)</f>
        <v>#N/A</v>
      </c>
    </row>
    <row r="756" spans="1:25" ht="25.5" x14ac:dyDescent="0.2">
      <c r="A756" s="2322"/>
      <c r="B756" s="2322"/>
      <c r="C756" s="2324" t="s">
        <v>1802</v>
      </c>
      <c r="D756" s="2322" t="s">
        <v>2725</v>
      </c>
      <c r="E756" s="2322" t="s">
        <v>2372</v>
      </c>
      <c r="F756" s="2322"/>
      <c r="G756" s="2322"/>
      <c r="H756" s="2311" t="s">
        <v>895</v>
      </c>
      <c r="I756" s="1090">
        <v>161.72</v>
      </c>
      <c r="J756" s="1090"/>
      <c r="K756" s="1090"/>
      <c r="L756" s="1090"/>
      <c r="P756" s="1090" t="s">
        <v>2337</v>
      </c>
      <c r="Q756" s="2312" t="s">
        <v>1802</v>
      </c>
      <c r="R756" s="2318">
        <v>-1577.45</v>
      </c>
      <c r="S756" s="2318">
        <v>0</v>
      </c>
      <c r="T756" s="2318">
        <v>-161.72</v>
      </c>
      <c r="W756" s="2310" t="s">
        <v>287</v>
      </c>
      <c r="X756" s="2310" t="s">
        <v>417</v>
      </c>
      <c r="Y756" s="2310">
        <f>VLOOKUP(X756,Data!$D$2:$E$144,2,FALSE)</f>
        <v>43800000</v>
      </c>
    </row>
    <row r="757" spans="1:25" x14ac:dyDescent="0.2">
      <c r="A757" s="2315"/>
      <c r="B757" s="2315"/>
      <c r="C757" s="2314"/>
      <c r="D757" s="2315"/>
      <c r="E757" s="2315"/>
      <c r="F757" s="2315"/>
      <c r="G757" s="2315"/>
      <c r="H757" s="2313" t="s">
        <v>717</v>
      </c>
      <c r="I757" s="2319">
        <f>SUM(I758:I759)</f>
        <v>116</v>
      </c>
      <c r="J757" s="2319"/>
      <c r="K757" s="2319"/>
      <c r="L757" s="2319"/>
      <c r="M757" s="2315"/>
      <c r="N757" s="2315"/>
      <c r="O757" s="2315"/>
      <c r="P757" s="2319"/>
      <c r="Q757" s="2314" t="s">
        <v>1624</v>
      </c>
      <c r="R757" s="2319">
        <v>-446.74</v>
      </c>
      <c r="S757" s="2319">
        <v>-249.28</v>
      </c>
      <c r="T757" s="2319">
        <v>-160.08000000000001</v>
      </c>
      <c r="U757" s="2315"/>
      <c r="V757" s="2315"/>
      <c r="W757" s="2315"/>
      <c r="X757" s="2315"/>
      <c r="Y757" s="2315" t="e">
        <f>VLOOKUP(X757,Data!$D$2:$E$144,2,FALSE)</f>
        <v>#N/A</v>
      </c>
    </row>
    <row r="758" spans="1:25" ht="25.5" x14ac:dyDescent="0.2">
      <c r="A758" s="2322"/>
      <c r="B758" s="2322"/>
      <c r="C758" s="2324" t="s">
        <v>2923</v>
      </c>
      <c r="D758" s="2322" t="s">
        <v>2700</v>
      </c>
      <c r="E758" s="2322" t="s">
        <v>2372</v>
      </c>
      <c r="F758" s="2322"/>
      <c r="G758" s="2322"/>
      <c r="H758" s="2311" t="s">
        <v>717</v>
      </c>
      <c r="I758" s="1090">
        <v>50</v>
      </c>
      <c r="J758" s="1090"/>
      <c r="K758" s="1090"/>
      <c r="L758" s="1090"/>
      <c r="P758" s="1090" t="s">
        <v>2331</v>
      </c>
      <c r="Q758" s="2312" t="s">
        <v>1624</v>
      </c>
      <c r="R758" s="1090"/>
      <c r="S758" s="1090"/>
      <c r="T758" s="1090"/>
      <c r="W758" s="2310" t="s">
        <v>287</v>
      </c>
      <c r="X758" s="2310" t="s">
        <v>417</v>
      </c>
      <c r="Y758" s="2310">
        <f>VLOOKUP(X758,Data!$D$2:$E$144,2,FALSE)</f>
        <v>43800000</v>
      </c>
    </row>
    <row r="759" spans="1:25" x14ac:dyDescent="0.2">
      <c r="A759" s="2322"/>
      <c r="B759" s="2322"/>
      <c r="C759" s="2324" t="s">
        <v>2924</v>
      </c>
      <c r="D759" s="280" t="s">
        <v>2922</v>
      </c>
      <c r="E759" s="2322" t="s">
        <v>2835</v>
      </c>
      <c r="F759" s="2322"/>
      <c r="G759" s="2322"/>
      <c r="H759" s="2311" t="s">
        <v>717</v>
      </c>
      <c r="I759" s="1090">
        <v>66</v>
      </c>
      <c r="J759" s="1090"/>
      <c r="K759" s="1090"/>
      <c r="L759" s="1090"/>
      <c r="P759" s="1090" t="s">
        <v>2336</v>
      </c>
      <c r="Q759" s="2312" t="s">
        <v>1624</v>
      </c>
      <c r="R759" s="1090"/>
      <c r="S759" s="1090"/>
      <c r="T759" s="1090"/>
      <c r="W759" s="2310" t="s">
        <v>2503</v>
      </c>
      <c r="X759" s="2310" t="s">
        <v>395</v>
      </c>
      <c r="Y759" s="2310">
        <f>VLOOKUP(X759,Data!$D$2:$E$144,2,FALSE)</f>
        <v>35110000</v>
      </c>
    </row>
    <row r="760" spans="1:25" ht="25.5" x14ac:dyDescent="0.2">
      <c r="A760" s="2322"/>
      <c r="B760" s="2322"/>
      <c r="C760" s="2324" t="s">
        <v>1924</v>
      </c>
      <c r="D760" s="2322" t="s">
        <v>2852</v>
      </c>
      <c r="E760" s="2322" t="s">
        <v>2835</v>
      </c>
      <c r="F760" s="2322"/>
      <c r="G760" s="2322"/>
      <c r="H760" s="2311" t="s">
        <v>1017</v>
      </c>
      <c r="I760" s="1090">
        <v>73</v>
      </c>
      <c r="J760" s="1090"/>
      <c r="K760" s="1090"/>
      <c r="L760" s="1090"/>
      <c r="P760" s="1090" t="s">
        <v>2336</v>
      </c>
      <c r="Q760" s="2312" t="s">
        <v>1924</v>
      </c>
      <c r="R760" s="2318">
        <v>-413.79</v>
      </c>
      <c r="S760" s="2318">
        <v>-282.83</v>
      </c>
      <c r="T760" s="2318">
        <v>-160.04</v>
      </c>
      <c r="W760" s="2310" t="s">
        <v>287</v>
      </c>
      <c r="X760" s="2310" t="s">
        <v>417</v>
      </c>
      <c r="Y760" s="2310">
        <f>VLOOKUP(X760,Data!$D$2:$E$144,2,FALSE)</f>
        <v>43800000</v>
      </c>
    </row>
    <row r="761" spans="1:25" x14ac:dyDescent="0.2">
      <c r="C761" s="2312" t="s">
        <v>1465</v>
      </c>
      <c r="H761" s="2311" t="s">
        <v>558</v>
      </c>
      <c r="I761" s="2318"/>
      <c r="J761" s="2318"/>
      <c r="K761" s="2318"/>
      <c r="L761" s="2318"/>
      <c r="P761" s="2318"/>
      <c r="Q761" s="2312" t="s">
        <v>1465</v>
      </c>
      <c r="R761" s="2318">
        <v>-158</v>
      </c>
      <c r="S761" s="2318">
        <v>-158</v>
      </c>
      <c r="T761" s="2318">
        <v>-158</v>
      </c>
      <c r="Y761" s="2310" t="e">
        <f>VLOOKUP(X761,Data!$D$2:$E$144,2,FALSE)</f>
        <v>#N/A</v>
      </c>
    </row>
    <row r="762" spans="1:25" ht="25.5" x14ac:dyDescent="0.2">
      <c r="A762" s="2322"/>
      <c r="B762" s="2322"/>
      <c r="C762" s="2324" t="s">
        <v>1719</v>
      </c>
      <c r="D762" s="2322" t="s">
        <v>2533</v>
      </c>
      <c r="E762" s="2322" t="s">
        <v>2524</v>
      </c>
      <c r="F762" s="2322"/>
      <c r="G762" s="2322"/>
      <c r="H762" s="2311" t="s">
        <v>812</v>
      </c>
      <c r="I762" s="1090">
        <v>155</v>
      </c>
      <c r="J762" s="1090"/>
      <c r="K762" s="1090"/>
      <c r="L762" s="1090"/>
      <c r="P762" s="1090" t="s">
        <v>2331</v>
      </c>
      <c r="Q762" s="2312" t="s">
        <v>1719</v>
      </c>
      <c r="R762" s="2318">
        <v>-3911</v>
      </c>
      <c r="S762" s="2318">
        <v>0</v>
      </c>
      <c r="T762" s="2318">
        <v>-155</v>
      </c>
      <c r="W762" s="2310" t="s">
        <v>276</v>
      </c>
      <c r="X762" s="2310" t="s">
        <v>309</v>
      </c>
      <c r="Y762" s="2310">
        <f>VLOOKUP(X762,Data!$D$2:$E$144,2,FALSE)</f>
        <v>80500000</v>
      </c>
    </row>
    <row r="763" spans="1:25" ht="25.5" x14ac:dyDescent="0.2">
      <c r="A763" s="2322"/>
      <c r="B763" s="2322"/>
      <c r="C763" s="2324" t="s">
        <v>2238</v>
      </c>
      <c r="D763" s="2322" t="s">
        <v>3054</v>
      </c>
      <c r="E763" s="2322" t="s">
        <v>2832</v>
      </c>
      <c r="F763" s="2322"/>
      <c r="G763" s="2322"/>
      <c r="H763" s="2311" t="s">
        <v>1330</v>
      </c>
      <c r="I763" s="1090">
        <v>153</v>
      </c>
      <c r="J763" s="1090"/>
      <c r="K763" s="1090"/>
      <c r="L763" s="1090"/>
      <c r="P763" s="1090" t="s">
        <v>2336</v>
      </c>
      <c r="Q763" s="2312" t="s">
        <v>2238</v>
      </c>
      <c r="R763" s="2318">
        <v>0</v>
      </c>
      <c r="S763" s="2318">
        <v>0</v>
      </c>
      <c r="T763" s="2318">
        <v>-152.5</v>
      </c>
      <c r="W763" s="2310" t="s">
        <v>287</v>
      </c>
      <c r="X763" s="2310" t="s">
        <v>417</v>
      </c>
      <c r="Y763" s="2310">
        <f>VLOOKUP(X763,Data!$D$2:$E$144,2,FALSE)</f>
        <v>43800000</v>
      </c>
    </row>
    <row r="764" spans="1:25" ht="25.5" x14ac:dyDescent="0.2">
      <c r="A764" s="2322"/>
      <c r="B764" s="2322"/>
      <c r="C764" s="2324" t="s">
        <v>1915</v>
      </c>
      <c r="D764" s="2322" t="s">
        <v>3042</v>
      </c>
      <c r="E764" s="2322" t="s">
        <v>2835</v>
      </c>
      <c r="F764" s="2322"/>
      <c r="G764" s="2322"/>
      <c r="H764" s="2311" t="s">
        <v>1008</v>
      </c>
      <c r="I764" s="1090">
        <v>465</v>
      </c>
      <c r="J764" s="1090"/>
      <c r="K764" s="1090"/>
      <c r="L764" s="1090"/>
      <c r="P764" s="1090" t="s">
        <v>2336</v>
      </c>
      <c r="Q764" s="2312" t="s">
        <v>1915</v>
      </c>
      <c r="R764" s="2318">
        <v>-155.57</v>
      </c>
      <c r="S764" s="2318">
        <v>-218.67</v>
      </c>
      <c r="T764" s="2318">
        <v>-152.1</v>
      </c>
      <c r="W764" s="2310" t="s">
        <v>287</v>
      </c>
      <c r="X764" s="2310" t="s">
        <v>413</v>
      </c>
      <c r="Y764" s="2310">
        <f>VLOOKUP(X764,Data!$D$2:$E$144,2,FALSE)</f>
        <v>50110000</v>
      </c>
    </row>
    <row r="765" spans="1:25" x14ac:dyDescent="0.2">
      <c r="C765" s="2312" t="s">
        <v>1522</v>
      </c>
      <c r="H765" s="2311" t="s">
        <v>615</v>
      </c>
      <c r="I765" s="2318"/>
      <c r="J765" s="2318"/>
      <c r="K765" s="2318"/>
      <c r="L765" s="2318"/>
      <c r="P765" s="2318"/>
      <c r="Q765" s="2312" t="s">
        <v>1522</v>
      </c>
      <c r="R765" s="2318">
        <v>-1171</v>
      </c>
      <c r="S765" s="2318">
        <v>-1166.2</v>
      </c>
      <c r="T765" s="2318">
        <v>-145</v>
      </c>
      <c r="Y765" s="2310" t="e">
        <f>VLOOKUP(X765,Data!$D$2:$E$144,2,FALSE)</f>
        <v>#N/A</v>
      </c>
    </row>
    <row r="766" spans="1:25" x14ac:dyDescent="0.2">
      <c r="C766" s="2312" t="s">
        <v>2275</v>
      </c>
      <c r="H766" s="2311" t="s">
        <v>1355</v>
      </c>
      <c r="I766" s="2318"/>
      <c r="J766" s="2318"/>
      <c r="K766" s="2318"/>
      <c r="L766" s="2318"/>
      <c r="P766" s="2318"/>
      <c r="Q766" s="2312" t="s">
        <v>2275</v>
      </c>
      <c r="R766" s="2318">
        <v>-351.85</v>
      </c>
      <c r="S766" s="2318">
        <v>-1708.5</v>
      </c>
      <c r="T766" s="2318">
        <v>-142</v>
      </c>
      <c r="Y766" s="2310" t="e">
        <f>VLOOKUP(X766,Data!$D$2:$E$144,2,FALSE)</f>
        <v>#N/A</v>
      </c>
    </row>
    <row r="767" spans="1:25" ht="25.5" x14ac:dyDescent="0.2">
      <c r="A767" s="2322"/>
      <c r="B767" s="2322"/>
      <c r="C767" s="2324" t="s">
        <v>1446</v>
      </c>
      <c r="D767" s="2322" t="s">
        <v>2997</v>
      </c>
      <c r="E767" s="2322" t="s">
        <v>2835</v>
      </c>
      <c r="F767" s="2322"/>
      <c r="G767" s="2322"/>
      <c r="H767" s="2311" t="s">
        <v>539</v>
      </c>
      <c r="I767" s="1090">
        <v>140</v>
      </c>
      <c r="J767" s="1090"/>
      <c r="K767" s="1090"/>
      <c r="L767" s="1090"/>
      <c r="P767" s="1090" t="s">
        <v>2336</v>
      </c>
      <c r="Q767" s="2312" t="s">
        <v>1446</v>
      </c>
      <c r="R767" s="2318">
        <v>-71</v>
      </c>
      <c r="S767" s="2318">
        <v>-72</v>
      </c>
      <c r="T767" s="2318">
        <v>-139.5</v>
      </c>
      <c r="W767" s="2310" t="s">
        <v>2379</v>
      </c>
      <c r="X767" s="2310" t="s">
        <v>343</v>
      </c>
      <c r="Y767" s="2310">
        <f>VLOOKUP(X767,Data!$D$2:$E$144,2,FALSE)</f>
        <v>18100000</v>
      </c>
    </row>
    <row r="768" spans="1:25" ht="25.5" x14ac:dyDescent="0.2">
      <c r="A768" s="2322"/>
      <c r="B768" s="2322"/>
      <c r="C768" s="2324" t="s">
        <v>1469</v>
      </c>
      <c r="D768" s="2322" t="s">
        <v>3025</v>
      </c>
      <c r="E768" s="2322" t="s">
        <v>2832</v>
      </c>
      <c r="F768" s="2322"/>
      <c r="G768" s="2322"/>
      <c r="H768" s="2311" t="s">
        <v>562</v>
      </c>
      <c r="I768" s="1090">
        <v>132</v>
      </c>
      <c r="J768" s="1090"/>
      <c r="K768" s="1090"/>
      <c r="L768" s="1090"/>
      <c r="P768" s="1090" t="s">
        <v>2336</v>
      </c>
      <c r="Q768" s="2312" t="s">
        <v>1469</v>
      </c>
      <c r="R768" s="2318">
        <v>-77.599999999999994</v>
      </c>
      <c r="S768" s="2318">
        <v>-229.65</v>
      </c>
      <c r="T768" s="2318">
        <v>-131.57</v>
      </c>
      <c r="W768" s="2310" t="s">
        <v>287</v>
      </c>
      <c r="X768" s="2310" t="s">
        <v>412</v>
      </c>
      <c r="Y768" s="2310">
        <f>VLOOKUP(X768,Data!$D$2:$E$144,2,FALSE)</f>
        <v>34300000</v>
      </c>
    </row>
    <row r="769" spans="1:33" x14ac:dyDescent="0.2">
      <c r="A769" s="2322"/>
      <c r="B769" s="2322"/>
      <c r="C769" s="2324" t="s">
        <v>2209</v>
      </c>
      <c r="D769" s="2322" t="s">
        <v>3215</v>
      </c>
      <c r="E769" s="2322" t="s">
        <v>2835</v>
      </c>
      <c r="F769" s="2322"/>
      <c r="G769" s="2322"/>
      <c r="H769" s="2311" t="s">
        <v>1301</v>
      </c>
      <c r="I769" s="1090">
        <v>0</v>
      </c>
      <c r="J769" s="1090"/>
      <c r="K769" s="1090"/>
      <c r="L769" s="1090"/>
      <c r="P769" s="1090" t="s">
        <v>2331</v>
      </c>
      <c r="Q769" s="2312" t="s">
        <v>2209</v>
      </c>
      <c r="R769" s="2318">
        <v>0</v>
      </c>
      <c r="S769" s="2318">
        <v>0</v>
      </c>
      <c r="T769" s="2318">
        <v>-129</v>
      </c>
      <c r="Y769" s="2310" t="e">
        <f>VLOOKUP(X769,Data!$D$2:$E$144,2,FALSE)</f>
        <v>#N/A</v>
      </c>
    </row>
    <row r="770" spans="1:33" ht="25.5" x14ac:dyDescent="0.2">
      <c r="A770" s="2322"/>
      <c r="B770" s="2322"/>
      <c r="C770" s="2324" t="s">
        <v>1399</v>
      </c>
      <c r="D770" s="280" t="s">
        <v>2915</v>
      </c>
      <c r="E770" s="2322" t="s">
        <v>2832</v>
      </c>
      <c r="F770" s="2322"/>
      <c r="G770" s="2322"/>
      <c r="H770" s="2311" t="s">
        <v>492</v>
      </c>
      <c r="I770" s="1090">
        <v>128</v>
      </c>
      <c r="J770" s="1090"/>
      <c r="K770" s="1090"/>
      <c r="L770" s="1090"/>
      <c r="P770" s="1090" t="s">
        <v>2336</v>
      </c>
      <c r="Q770" s="2312" t="s">
        <v>1399</v>
      </c>
      <c r="R770" s="2318">
        <v>-626.92999999999995</v>
      </c>
      <c r="S770" s="2318">
        <v>-54.15</v>
      </c>
      <c r="T770" s="2318">
        <v>-127.95</v>
      </c>
      <c r="W770" s="2310" t="s">
        <v>287</v>
      </c>
      <c r="X770" s="2310" t="s">
        <v>417</v>
      </c>
      <c r="Y770" s="2310">
        <f>VLOOKUP(X770,Data!$D$2:$E$144,2,FALSE)</f>
        <v>43800000</v>
      </c>
    </row>
    <row r="771" spans="1:33" x14ac:dyDescent="0.2">
      <c r="A771" s="2322"/>
      <c r="B771" s="2322"/>
      <c r="C771" s="2324" t="s">
        <v>1466</v>
      </c>
      <c r="D771" s="2322" t="s">
        <v>3020</v>
      </c>
      <c r="E771" s="2322" t="s">
        <v>2835</v>
      </c>
      <c r="F771" s="2322"/>
      <c r="G771" s="2322"/>
      <c r="H771" s="2311" t="s">
        <v>559</v>
      </c>
      <c r="I771" s="1090">
        <v>128</v>
      </c>
      <c r="J771" s="1090"/>
      <c r="K771" s="1090"/>
      <c r="L771" s="1090"/>
      <c r="P771" s="1090" t="s">
        <v>2336</v>
      </c>
      <c r="Q771" s="2312" t="s">
        <v>1466</v>
      </c>
      <c r="R771" s="2318">
        <v>-563.20000000000005</v>
      </c>
      <c r="S771" s="2318">
        <v>-1078.23</v>
      </c>
      <c r="T771" s="2318">
        <v>-127.5</v>
      </c>
      <c r="W771" s="2310" t="s">
        <v>2379</v>
      </c>
      <c r="X771" s="2310" t="s">
        <v>345</v>
      </c>
      <c r="Y771" s="2310">
        <f>VLOOKUP(X771,Data!$D$2:$E$144,2,FALSE)</f>
        <v>98393000</v>
      </c>
    </row>
    <row r="772" spans="1:33" x14ac:dyDescent="0.2">
      <c r="A772" s="2315"/>
      <c r="B772" s="2315"/>
      <c r="C772" s="2314"/>
      <c r="D772" s="2315"/>
      <c r="E772" s="2315"/>
      <c r="F772" s="2315"/>
      <c r="G772" s="2315"/>
      <c r="H772" s="2313" t="s">
        <v>910</v>
      </c>
      <c r="I772" s="2319">
        <f>SUM(I773:I775)</f>
        <v>126.1</v>
      </c>
      <c r="J772" s="2319"/>
      <c r="K772" s="2319"/>
      <c r="L772" s="2319"/>
      <c r="M772" s="2315"/>
      <c r="N772" s="2315"/>
      <c r="O772" s="2315"/>
      <c r="P772" s="2319"/>
      <c r="Q772" s="2314" t="s">
        <v>1817</v>
      </c>
      <c r="R772" s="2319">
        <v>-1671.31</v>
      </c>
      <c r="S772" s="2319">
        <v>-227.85</v>
      </c>
      <c r="T772" s="2319">
        <v>-126.1</v>
      </c>
      <c r="U772" s="2315"/>
      <c r="V772" s="2315"/>
      <c r="W772" s="2315"/>
      <c r="X772" s="2315"/>
      <c r="Y772" s="2315" t="e">
        <f>VLOOKUP(X772,Data!$D$2:$E$144,2,FALSE)</f>
        <v>#N/A</v>
      </c>
    </row>
    <row r="773" spans="1:33" ht="25.5" x14ac:dyDescent="0.2">
      <c r="A773" s="2322"/>
      <c r="B773" s="2322"/>
      <c r="C773" s="2324" t="s">
        <v>2582</v>
      </c>
      <c r="D773" s="2322" t="s">
        <v>2545</v>
      </c>
      <c r="E773" s="2322" t="s">
        <v>2524</v>
      </c>
      <c r="F773" s="2322"/>
      <c r="G773" s="2322"/>
      <c r="H773" s="2311" t="s">
        <v>910</v>
      </c>
      <c r="I773" s="1090">
        <v>0</v>
      </c>
      <c r="J773" s="1090"/>
      <c r="K773" s="1090"/>
      <c r="L773" s="1090"/>
      <c r="P773" s="1090" t="s">
        <v>2337</v>
      </c>
      <c r="Q773" s="2312" t="s">
        <v>1817</v>
      </c>
      <c r="R773" s="1090"/>
      <c r="S773" s="1090"/>
      <c r="T773" s="1090"/>
      <c r="W773" s="2310" t="s">
        <v>284</v>
      </c>
      <c r="X773" s="2310" t="s">
        <v>388</v>
      </c>
      <c r="Y773" s="2310">
        <f>VLOOKUP(X773,Data!$D$2:$E$144,2,FALSE)</f>
        <v>22000000</v>
      </c>
    </row>
    <row r="774" spans="1:33" ht="25.5" x14ac:dyDescent="0.2">
      <c r="A774" s="2322"/>
      <c r="B774" s="2322"/>
      <c r="C774" s="2324" t="s">
        <v>2583</v>
      </c>
      <c r="D774" s="2322" t="s">
        <v>2576</v>
      </c>
      <c r="E774" s="2322" t="s">
        <v>2564</v>
      </c>
      <c r="F774" s="2322"/>
      <c r="G774" s="2322"/>
      <c r="H774" s="2311" t="s">
        <v>910</v>
      </c>
      <c r="I774" s="1090">
        <v>0</v>
      </c>
      <c r="J774" s="1090"/>
      <c r="K774" s="1090"/>
      <c r="L774" s="1090"/>
      <c r="P774" s="1090" t="s">
        <v>2337</v>
      </c>
      <c r="Q774" s="2312" t="s">
        <v>1817</v>
      </c>
      <c r="R774" s="1090"/>
      <c r="S774" s="1090"/>
      <c r="T774" s="1090"/>
      <c r="W774" s="2310" t="s">
        <v>284</v>
      </c>
      <c r="X774" s="2310" t="s">
        <v>388</v>
      </c>
      <c r="Y774" s="2310">
        <f>VLOOKUP(X774,Data!$D$2:$E$144,2,FALSE)</f>
        <v>22000000</v>
      </c>
    </row>
    <row r="775" spans="1:33" ht="25.5" x14ac:dyDescent="0.2">
      <c r="A775" s="2322"/>
      <c r="B775" s="2322"/>
      <c r="C775" s="2324" t="s">
        <v>2728</v>
      </c>
      <c r="D775" s="2322" t="s">
        <v>2727</v>
      </c>
      <c r="E775" s="2322" t="s">
        <v>2372</v>
      </c>
      <c r="F775" s="2322"/>
      <c r="G775" s="2322"/>
      <c r="H775" s="2311" t="s">
        <v>910</v>
      </c>
      <c r="I775" s="1090">
        <v>126.1</v>
      </c>
      <c r="J775" s="1090"/>
      <c r="K775" s="1090"/>
      <c r="L775" s="1090"/>
      <c r="P775" s="1090" t="s">
        <v>2331</v>
      </c>
      <c r="Q775" s="2312" t="s">
        <v>1817</v>
      </c>
      <c r="R775" s="1090"/>
      <c r="S775" s="1090"/>
      <c r="T775" s="1090"/>
      <c r="W775" s="2310" t="s">
        <v>284</v>
      </c>
      <c r="X775" s="2310" t="s">
        <v>388</v>
      </c>
      <c r="Y775" s="2310">
        <f>VLOOKUP(X775,Data!$D$2:$E$144,2,FALSE)</f>
        <v>22000000</v>
      </c>
    </row>
    <row r="776" spans="1:33" ht="25.5" x14ac:dyDescent="0.2">
      <c r="A776" s="2322"/>
      <c r="B776" s="2322"/>
      <c r="C776" s="2324" t="s">
        <v>1423</v>
      </c>
      <c r="D776" s="2322" t="s">
        <v>2952</v>
      </c>
      <c r="E776" s="2322" t="s">
        <v>2832</v>
      </c>
      <c r="F776" s="2322"/>
      <c r="G776" s="2322"/>
      <c r="H776" s="2311" t="s">
        <v>516</v>
      </c>
      <c r="I776" s="1090">
        <v>125</v>
      </c>
      <c r="J776" s="1090"/>
      <c r="K776" s="1090"/>
      <c r="L776" s="1090"/>
      <c r="P776" s="1090" t="s">
        <v>2336</v>
      </c>
      <c r="Q776" s="2312" t="s">
        <v>1423</v>
      </c>
      <c r="R776" s="2318">
        <v>-125</v>
      </c>
      <c r="S776" s="2318">
        <v>-125</v>
      </c>
      <c r="T776" s="2318">
        <v>-125</v>
      </c>
      <c r="W776" s="2310" t="s">
        <v>287</v>
      </c>
      <c r="X776" s="2310" t="s">
        <v>416</v>
      </c>
      <c r="Y776" s="2310">
        <f>VLOOKUP(X776,Data!$D$2:$E$144,2,FALSE)</f>
        <v>50117000</v>
      </c>
    </row>
    <row r="777" spans="1:33" s="2315" customFormat="1" x14ac:dyDescent="0.2">
      <c r="A777" s="2322"/>
      <c r="B777" s="2322"/>
      <c r="C777" s="2324" t="s">
        <v>2109</v>
      </c>
      <c r="D777" s="2322" t="s">
        <v>2771</v>
      </c>
      <c r="E777" s="2322" t="s">
        <v>2372</v>
      </c>
      <c r="F777" s="2322"/>
      <c r="G777" s="2322"/>
      <c r="H777" s="2311" t="s">
        <v>1201</v>
      </c>
      <c r="I777" s="1090">
        <v>125</v>
      </c>
      <c r="J777" s="1090"/>
      <c r="K777" s="1090"/>
      <c r="L777" s="1090"/>
      <c r="M777" s="2310"/>
      <c r="N777" s="2310"/>
      <c r="O777" s="2310"/>
      <c r="P777" s="1090" t="s">
        <v>2336</v>
      </c>
      <c r="Q777" s="2312" t="s">
        <v>2109</v>
      </c>
      <c r="R777" s="2318">
        <v>0</v>
      </c>
      <c r="S777" s="2318">
        <v>-250</v>
      </c>
      <c r="T777" s="2318">
        <v>-125</v>
      </c>
      <c r="U777" s="2310"/>
      <c r="V777" s="2310"/>
      <c r="W777" s="2310" t="s">
        <v>274</v>
      </c>
      <c r="X777" s="2310" t="s">
        <v>267</v>
      </c>
      <c r="Y777" s="2310">
        <f>VLOOKUP(X777,Data!$D$2:$E$144,2,FALSE)</f>
        <v>15700000</v>
      </c>
      <c r="AG777" s="2317"/>
    </row>
    <row r="778" spans="1:33" ht="25.5" x14ac:dyDescent="0.2">
      <c r="A778" s="2322"/>
      <c r="B778" s="2322"/>
      <c r="C778" s="2324" t="s">
        <v>1411</v>
      </c>
      <c r="D778" s="2322" t="s">
        <v>2931</v>
      </c>
      <c r="E778" s="2322" t="s">
        <v>2832</v>
      </c>
      <c r="F778" s="2322"/>
      <c r="G778" s="2322"/>
      <c r="H778" s="2311" t="s">
        <v>504</v>
      </c>
      <c r="I778" s="1090">
        <v>123</v>
      </c>
      <c r="J778" s="1090"/>
      <c r="K778" s="1090"/>
      <c r="L778" s="1090"/>
      <c r="P778" s="1090" t="s">
        <v>2336</v>
      </c>
      <c r="Q778" s="2312" t="s">
        <v>1411</v>
      </c>
      <c r="R778" s="2318">
        <v>0</v>
      </c>
      <c r="S778" s="2318">
        <v>-123.4</v>
      </c>
      <c r="T778" s="2318">
        <v>-123.4</v>
      </c>
      <c r="W778" s="2310" t="s">
        <v>287</v>
      </c>
      <c r="X778" s="2310" t="s">
        <v>416</v>
      </c>
      <c r="Y778" s="2310">
        <f>VLOOKUP(X778,Data!$D$2:$E$144,2,FALSE)</f>
        <v>50117000</v>
      </c>
    </row>
    <row r="779" spans="1:33" ht="25.5" x14ac:dyDescent="0.2">
      <c r="A779" s="2322"/>
      <c r="B779" s="2322"/>
      <c r="C779" s="2324" t="s">
        <v>1993</v>
      </c>
      <c r="D779" s="2322" t="s">
        <v>2748</v>
      </c>
      <c r="E779" s="2322" t="s">
        <v>2372</v>
      </c>
      <c r="F779" s="2322"/>
      <c r="G779" s="2322"/>
      <c r="H779" s="2311" t="s">
        <v>1086</v>
      </c>
      <c r="I779" s="1090">
        <v>120.72</v>
      </c>
      <c r="J779" s="1090"/>
      <c r="K779" s="1090"/>
      <c r="L779" s="1090"/>
      <c r="P779" s="1090" t="s">
        <v>2336</v>
      </c>
      <c r="Q779" s="2312" t="s">
        <v>1993</v>
      </c>
      <c r="R779" s="2318">
        <v>-75.36</v>
      </c>
      <c r="S779" s="2318">
        <v>-236.14</v>
      </c>
      <c r="T779" s="2318">
        <v>-120.72</v>
      </c>
      <c r="W779" s="2310" t="s">
        <v>287</v>
      </c>
      <c r="X779" s="2310" t="s">
        <v>417</v>
      </c>
      <c r="Y779" s="2310">
        <f>VLOOKUP(X779,Data!$D$2:$E$144,2,FALSE)</f>
        <v>43800000</v>
      </c>
    </row>
    <row r="780" spans="1:33" x14ac:dyDescent="0.2">
      <c r="C780" s="2312" t="s">
        <v>2191</v>
      </c>
      <c r="D780" s="282"/>
      <c r="H780" s="2311" t="s">
        <v>1283</v>
      </c>
      <c r="I780" s="2318"/>
      <c r="J780" s="2318"/>
      <c r="K780" s="2318"/>
      <c r="L780" s="2318"/>
      <c r="P780" s="2318"/>
      <c r="Q780" s="2312" t="s">
        <v>2191</v>
      </c>
      <c r="R780" s="2318">
        <v>0</v>
      </c>
      <c r="S780" s="2318">
        <v>0</v>
      </c>
      <c r="T780" s="2318">
        <v>-120</v>
      </c>
      <c r="Y780" s="2310" t="e">
        <f>VLOOKUP(X780,Data!$D$2:$E$144,2,FALSE)</f>
        <v>#N/A</v>
      </c>
    </row>
    <row r="781" spans="1:33" x14ac:dyDescent="0.2">
      <c r="A781" s="2322"/>
      <c r="B781" s="2322"/>
      <c r="C781" s="2324" t="s">
        <v>2225</v>
      </c>
      <c r="D781" s="2322" t="s">
        <v>2786</v>
      </c>
      <c r="E781" s="2322" t="s">
        <v>2372</v>
      </c>
      <c r="F781" s="2322"/>
      <c r="G781" s="2322"/>
      <c r="H781" s="2311" t="s">
        <v>1317</v>
      </c>
      <c r="I781" s="1090">
        <v>120</v>
      </c>
      <c r="J781" s="1090"/>
      <c r="K781" s="1090"/>
      <c r="L781" s="1090"/>
      <c r="P781" s="1090" t="s">
        <v>2337</v>
      </c>
      <c r="Q781" s="2312" t="s">
        <v>2225</v>
      </c>
      <c r="R781" s="2318">
        <v>0</v>
      </c>
      <c r="S781" s="2318">
        <v>0</v>
      </c>
      <c r="T781" s="2318">
        <v>-120</v>
      </c>
      <c r="W781" s="2310" t="s">
        <v>286</v>
      </c>
      <c r="X781" s="2310" t="s">
        <v>404</v>
      </c>
      <c r="Y781" s="2310">
        <f>VLOOKUP(X781,Data!$D$2:$E$144,2,FALSE)</f>
        <v>35120000</v>
      </c>
    </row>
    <row r="782" spans="1:33" ht="15" x14ac:dyDescent="0.25">
      <c r="A782" s="2322"/>
      <c r="B782" s="2322"/>
      <c r="C782" s="2324" t="s">
        <v>2163</v>
      </c>
      <c r="D782" s="281"/>
      <c r="E782" s="2322" t="s">
        <v>2832</v>
      </c>
      <c r="F782" s="2322"/>
      <c r="G782" s="2322"/>
      <c r="H782" s="2311" t="s">
        <v>1255</v>
      </c>
      <c r="I782" s="1090">
        <v>0</v>
      </c>
      <c r="J782" s="1090"/>
      <c r="K782" s="1090"/>
      <c r="L782" s="1090"/>
      <c r="P782" s="1090" t="s">
        <v>2331</v>
      </c>
      <c r="Q782" s="2312" t="s">
        <v>2163</v>
      </c>
      <c r="R782" s="2318">
        <v>0</v>
      </c>
      <c r="S782" s="2318">
        <v>-356.8</v>
      </c>
      <c r="T782" s="2318">
        <v>-119</v>
      </c>
      <c r="Y782" s="2310" t="e">
        <f>VLOOKUP(X782,Data!$D$2:$E$144,2,FALSE)</f>
        <v>#N/A</v>
      </c>
    </row>
    <row r="783" spans="1:33" x14ac:dyDescent="0.2">
      <c r="C783" s="2312" t="s">
        <v>1424</v>
      </c>
      <c r="H783" s="2311" t="s">
        <v>517</v>
      </c>
      <c r="I783" s="2318"/>
      <c r="J783" s="2318"/>
      <c r="K783" s="2318"/>
      <c r="L783" s="2318"/>
      <c r="P783" s="2318"/>
      <c r="Q783" s="2312" t="s">
        <v>1424</v>
      </c>
      <c r="R783" s="2318">
        <v>-112</v>
      </c>
      <c r="S783" s="2318">
        <v>0</v>
      </c>
      <c r="T783" s="2318">
        <v>-118</v>
      </c>
      <c r="Y783" s="2310" t="e">
        <f>VLOOKUP(X783,Data!$D$2:$E$144,2,FALSE)</f>
        <v>#N/A</v>
      </c>
    </row>
    <row r="784" spans="1:33" x14ac:dyDescent="0.2">
      <c r="A784" s="2322"/>
      <c r="B784" s="2322"/>
      <c r="C784" s="2324" t="s">
        <v>1608</v>
      </c>
      <c r="D784" s="2322" t="s">
        <v>2842</v>
      </c>
      <c r="E784" s="2322" t="s">
        <v>2835</v>
      </c>
      <c r="F784" s="2322"/>
      <c r="G784" s="2322"/>
      <c r="H784" s="2311" t="s">
        <v>701</v>
      </c>
      <c r="I784" s="658">
        <v>0</v>
      </c>
      <c r="J784" s="658"/>
      <c r="K784" s="658"/>
      <c r="L784" s="658"/>
      <c r="P784" s="1090" t="s">
        <v>2337</v>
      </c>
      <c r="Q784" s="2312" t="s">
        <v>1608</v>
      </c>
      <c r="R784" s="2318">
        <v>-1022.93</v>
      </c>
      <c r="S784" s="2318">
        <v>0</v>
      </c>
      <c r="T784" s="2318">
        <v>-114.5</v>
      </c>
      <c r="W784" s="2310" t="s">
        <v>280</v>
      </c>
      <c r="X784" s="2310" t="s">
        <v>352</v>
      </c>
      <c r="Y784" s="2310">
        <f>VLOOKUP(X784,Data!$D$2:$E$144,2,FALSE)</f>
        <v>39130000</v>
      </c>
    </row>
    <row r="785" spans="1:33" x14ac:dyDescent="0.2">
      <c r="C785" s="2312" t="s">
        <v>1556</v>
      </c>
      <c r="H785" s="2311" t="s">
        <v>649</v>
      </c>
      <c r="I785" s="2318"/>
      <c r="J785" s="2318"/>
      <c r="K785" s="2318"/>
      <c r="L785" s="2318"/>
      <c r="P785" s="2318"/>
      <c r="Q785" s="2312" t="s">
        <v>1556</v>
      </c>
      <c r="R785" s="2318">
        <v>0</v>
      </c>
      <c r="S785" s="2318">
        <v>-177.5</v>
      </c>
      <c r="T785" s="2318">
        <v>-110</v>
      </c>
      <c r="Y785" s="2310" t="e">
        <f>VLOOKUP(X785,Data!$D$2:$E$144,2,FALSE)</f>
        <v>#N/A</v>
      </c>
    </row>
    <row r="786" spans="1:33" ht="25.5" x14ac:dyDescent="0.2">
      <c r="A786" s="2322"/>
      <c r="B786" s="2322"/>
      <c r="C786" s="2324" t="s">
        <v>1843</v>
      </c>
      <c r="D786" s="2322" t="s">
        <v>3135</v>
      </c>
      <c r="E786" s="2322" t="s">
        <v>2832</v>
      </c>
      <c r="F786" s="2322"/>
      <c r="G786" s="2322"/>
      <c r="H786" s="2311" t="s">
        <v>936</v>
      </c>
      <c r="I786" s="1090">
        <v>109</v>
      </c>
      <c r="J786" s="1090"/>
      <c r="K786" s="1090"/>
      <c r="L786" s="1090"/>
      <c r="P786" s="1090" t="s">
        <v>2336</v>
      </c>
      <c r="Q786" s="2312" t="s">
        <v>1843</v>
      </c>
      <c r="R786" s="2318">
        <v>-40.229999999999997</v>
      </c>
      <c r="S786" s="2318">
        <v>-41.9</v>
      </c>
      <c r="T786" s="2318">
        <v>-108.83</v>
      </c>
      <c r="W786" s="2310" t="s">
        <v>287</v>
      </c>
      <c r="X786" s="2310" t="s">
        <v>412</v>
      </c>
      <c r="Y786" s="2310">
        <f>VLOOKUP(X786,Data!$D$2:$E$144,2,FALSE)</f>
        <v>34300000</v>
      </c>
    </row>
    <row r="787" spans="1:33" x14ac:dyDescent="0.2">
      <c r="A787" s="2322"/>
      <c r="B787" s="2322"/>
      <c r="C787" s="2324" t="s">
        <v>2148</v>
      </c>
      <c r="D787" s="2322" t="s">
        <v>3221</v>
      </c>
      <c r="E787" s="2322" t="s">
        <v>2835</v>
      </c>
      <c r="F787" s="2322"/>
      <c r="G787" s="2322"/>
      <c r="H787" s="2311" t="s">
        <v>1240</v>
      </c>
      <c r="I787" s="1090"/>
      <c r="J787" s="1090"/>
      <c r="K787" s="1090"/>
      <c r="L787" s="1090"/>
      <c r="P787" s="1090" t="s">
        <v>2336</v>
      </c>
      <c r="Q787" s="2312" t="s">
        <v>2148</v>
      </c>
      <c r="R787" s="2318">
        <v>0</v>
      </c>
      <c r="S787" s="2318">
        <v>-272.83999999999997</v>
      </c>
      <c r="T787" s="2318">
        <v>-106.75</v>
      </c>
      <c r="W787" s="2310" t="s">
        <v>2379</v>
      </c>
      <c r="X787" s="2310" t="s">
        <v>342</v>
      </c>
      <c r="Y787" s="2310">
        <f>VLOOKUP(X787,Data!$D$2:$E$144,2,FALSE)</f>
        <v>35810000</v>
      </c>
    </row>
    <row r="788" spans="1:33" x14ac:dyDescent="0.2">
      <c r="A788" s="2322"/>
      <c r="B788" s="2322"/>
      <c r="C788" s="2324" t="s">
        <v>1970</v>
      </c>
      <c r="D788" s="2322" t="s">
        <v>2558</v>
      </c>
      <c r="E788" s="2322" t="s">
        <v>2835</v>
      </c>
      <c r="F788" s="2322"/>
      <c r="G788" s="2322"/>
      <c r="H788" s="2311" t="s">
        <v>1063</v>
      </c>
      <c r="I788" s="1090">
        <v>0</v>
      </c>
      <c r="J788" s="1090"/>
      <c r="K788" s="1090"/>
      <c r="L788" s="1090"/>
      <c r="P788" s="1090" t="s">
        <v>2331</v>
      </c>
      <c r="Q788" s="2312" t="s">
        <v>1970</v>
      </c>
      <c r="R788" s="2318">
        <v>-766.58</v>
      </c>
      <c r="S788" s="2318">
        <v>-751.45</v>
      </c>
      <c r="T788" s="2318">
        <v>-104.88</v>
      </c>
      <c r="Y788" s="2310" t="e">
        <f>VLOOKUP(X788,Data!$D$2:$E$144,2,FALSE)</f>
        <v>#N/A</v>
      </c>
    </row>
    <row r="789" spans="1:33" x14ac:dyDescent="0.2">
      <c r="A789" s="2322"/>
      <c r="B789" s="2322"/>
      <c r="C789" s="2324" t="s">
        <v>1437</v>
      </c>
      <c r="D789" s="2322" t="s">
        <v>2977</v>
      </c>
      <c r="E789" s="2322" t="s">
        <v>2832</v>
      </c>
      <c r="F789" s="2322"/>
      <c r="G789" s="2322"/>
      <c r="H789" s="2311" t="s">
        <v>530</v>
      </c>
      <c r="I789" s="1090">
        <v>0</v>
      </c>
      <c r="J789" s="1090"/>
      <c r="K789" s="1090"/>
      <c r="L789" s="1090"/>
      <c r="P789" s="1090" t="s">
        <v>2331</v>
      </c>
      <c r="Q789" s="2312" t="s">
        <v>1437</v>
      </c>
      <c r="R789" s="2318">
        <v>-171.6</v>
      </c>
      <c r="S789" s="2318">
        <v>-212.6</v>
      </c>
      <c r="T789" s="2318">
        <v>-104.3</v>
      </c>
      <c r="Y789" s="2310" t="e">
        <f>VLOOKUP(X789,Data!$D$2:$E$144,2,FALSE)</f>
        <v>#N/A</v>
      </c>
    </row>
    <row r="790" spans="1:33" ht="15" x14ac:dyDescent="0.25">
      <c r="A790" s="2322"/>
      <c r="B790" s="2322"/>
      <c r="C790" s="2324" t="s">
        <v>1992</v>
      </c>
      <c r="D790" s="281"/>
      <c r="E790" s="2322" t="s">
        <v>2832</v>
      </c>
      <c r="F790" s="2322"/>
      <c r="G790" s="2322"/>
      <c r="H790" s="2311" t="s">
        <v>1085</v>
      </c>
      <c r="I790" s="1090">
        <v>0</v>
      </c>
      <c r="J790" s="1090"/>
      <c r="K790" s="1090"/>
      <c r="L790" s="1090"/>
      <c r="P790" s="1090" t="s">
        <v>2331</v>
      </c>
      <c r="Q790" s="2312" t="s">
        <v>1992</v>
      </c>
      <c r="R790" s="2318">
        <v>-1130.28</v>
      </c>
      <c r="S790" s="2318">
        <v>-696.52</v>
      </c>
      <c r="T790" s="2318">
        <v>-100.74</v>
      </c>
      <c r="Y790" s="2310" t="e">
        <f>VLOOKUP(X790,Data!$D$2:$E$144,2,FALSE)</f>
        <v>#N/A</v>
      </c>
    </row>
    <row r="791" spans="1:33" s="2315" customFormat="1" ht="25.5" x14ac:dyDescent="0.2">
      <c r="A791" s="2322"/>
      <c r="B791" s="2322"/>
      <c r="C791" s="2324" t="s">
        <v>1980</v>
      </c>
      <c r="D791" s="2322" t="s">
        <v>3049</v>
      </c>
      <c r="E791" s="2322" t="s">
        <v>2832</v>
      </c>
      <c r="F791" s="2322"/>
      <c r="G791" s="2322"/>
      <c r="H791" s="2311" t="s">
        <v>1073</v>
      </c>
      <c r="I791" s="1090">
        <v>98</v>
      </c>
      <c r="J791" s="1090"/>
      <c r="K791" s="1090"/>
      <c r="L791" s="1090"/>
      <c r="M791" s="2310"/>
      <c r="N791" s="2310"/>
      <c r="O791" s="2310"/>
      <c r="P791" s="1090" t="s">
        <v>2336</v>
      </c>
      <c r="Q791" s="2312" t="s">
        <v>1980</v>
      </c>
      <c r="R791" s="2318">
        <v>-380.72</v>
      </c>
      <c r="S791" s="2318">
        <v>-333.42</v>
      </c>
      <c r="T791" s="2318">
        <v>-98.46</v>
      </c>
      <c r="U791" s="2310"/>
      <c r="V791" s="2310"/>
      <c r="W791" s="2310" t="s">
        <v>287</v>
      </c>
      <c r="X791" s="2310" t="s">
        <v>412</v>
      </c>
      <c r="Y791" s="2310">
        <f>VLOOKUP(X791,Data!$D$2:$E$144,2,FALSE)</f>
        <v>34300000</v>
      </c>
      <c r="AG791" s="2317"/>
    </row>
    <row r="792" spans="1:33" ht="15" x14ac:dyDescent="0.25">
      <c r="A792" s="2322"/>
      <c r="B792" s="2322"/>
      <c r="C792" s="2324" t="s">
        <v>1777</v>
      </c>
      <c r="D792" s="281"/>
      <c r="E792" s="2322" t="s">
        <v>2832</v>
      </c>
      <c r="F792" s="2322"/>
      <c r="G792" s="2322"/>
      <c r="H792" s="2311" t="s">
        <v>870</v>
      </c>
      <c r="I792" s="1090">
        <v>0</v>
      </c>
      <c r="J792" s="1090"/>
      <c r="K792" s="1090"/>
      <c r="L792" s="1090"/>
      <c r="P792" s="1090" t="s">
        <v>2331</v>
      </c>
      <c r="Q792" s="2312" t="s">
        <v>1777</v>
      </c>
      <c r="R792" s="2318">
        <v>-75.040000000000006</v>
      </c>
      <c r="S792" s="2318">
        <v>-15.01</v>
      </c>
      <c r="T792" s="2318">
        <v>-90.06</v>
      </c>
      <c r="Y792" s="2310" t="e">
        <f>VLOOKUP(X792,Data!$D$2:$E$144,2,FALSE)</f>
        <v>#N/A</v>
      </c>
    </row>
    <row r="793" spans="1:33" ht="25.5" x14ac:dyDescent="0.2">
      <c r="A793" s="2322"/>
      <c r="B793" s="2322"/>
      <c r="C793" s="2324" t="s">
        <v>2017</v>
      </c>
      <c r="D793" s="2322" t="s">
        <v>3076</v>
      </c>
      <c r="E793" s="2322" t="s">
        <v>2835</v>
      </c>
      <c r="F793" s="2322"/>
      <c r="G793" s="2322"/>
      <c r="H793" s="2311" t="s">
        <v>1110</v>
      </c>
      <c r="I793" s="1090">
        <v>106</v>
      </c>
      <c r="J793" s="1090"/>
      <c r="K793" s="1090"/>
      <c r="L793" s="1090"/>
      <c r="P793" s="1090" t="s">
        <v>2336</v>
      </c>
      <c r="Q793" s="2312" t="s">
        <v>2017</v>
      </c>
      <c r="R793" s="2318">
        <v>-401.53</v>
      </c>
      <c r="S793" s="2318">
        <v>-302.44</v>
      </c>
      <c r="T793" s="2318">
        <v>-86.45</v>
      </c>
      <c r="W793" s="2310" t="s">
        <v>287</v>
      </c>
      <c r="X793" s="2310" t="s">
        <v>415</v>
      </c>
      <c r="Y793" s="2310">
        <f>VLOOKUP(X793,Data!$D$2:$E$144,2,FALSE)</f>
        <v>34500000</v>
      </c>
    </row>
    <row r="794" spans="1:33" x14ac:dyDescent="0.2">
      <c r="A794" s="2322"/>
      <c r="B794" s="2322"/>
      <c r="C794" s="2324" t="s">
        <v>1683</v>
      </c>
      <c r="D794" s="2322" t="s">
        <v>3114</v>
      </c>
      <c r="E794" s="2322" t="s">
        <v>2832</v>
      </c>
      <c r="F794" s="2322"/>
      <c r="G794" s="2322"/>
      <c r="H794" s="2311" t="s">
        <v>776</v>
      </c>
      <c r="I794" s="1090">
        <v>86</v>
      </c>
      <c r="J794" s="1090"/>
      <c r="K794" s="1090"/>
      <c r="L794" s="1090"/>
      <c r="P794" s="1090" t="s">
        <v>2336</v>
      </c>
      <c r="Q794" s="2312" t="s">
        <v>1683</v>
      </c>
      <c r="R794" s="2318">
        <v>0</v>
      </c>
      <c r="S794" s="2318">
        <v>-258.62</v>
      </c>
      <c r="T794" s="2318">
        <v>-86.3</v>
      </c>
      <c r="W794" s="2310" t="s">
        <v>2503</v>
      </c>
      <c r="X794" s="2310" t="s">
        <v>395</v>
      </c>
      <c r="Y794" s="2310">
        <f>VLOOKUP(X794,Data!$D$2:$E$144,2,FALSE)</f>
        <v>35110000</v>
      </c>
    </row>
    <row r="795" spans="1:33" x14ac:dyDescent="0.2">
      <c r="C795" s="2312" t="s">
        <v>1553</v>
      </c>
      <c r="H795" s="2311" t="s">
        <v>646</v>
      </c>
      <c r="I795" s="2318"/>
      <c r="J795" s="2318"/>
      <c r="K795" s="2318"/>
      <c r="L795" s="2318"/>
      <c r="P795" s="2318"/>
      <c r="Q795" s="2312" t="s">
        <v>1553</v>
      </c>
      <c r="R795" s="2318">
        <v>0</v>
      </c>
      <c r="S795" s="2318">
        <v>-8.8000000000000007</v>
      </c>
      <c r="T795" s="2318">
        <v>-84.3</v>
      </c>
      <c r="Y795" s="2310" t="e">
        <f>VLOOKUP(X795,Data!$D$2:$E$144,2,FALSE)</f>
        <v>#N/A</v>
      </c>
    </row>
    <row r="796" spans="1:33" x14ac:dyDescent="0.2">
      <c r="A796" s="2322"/>
      <c r="B796" s="2322"/>
      <c r="C796" s="2324" t="s">
        <v>2038</v>
      </c>
      <c r="D796" s="2322" t="s">
        <v>3197</v>
      </c>
      <c r="E796" s="2322" t="s">
        <v>2835</v>
      </c>
      <c r="F796" s="2322"/>
      <c r="G796" s="2322"/>
      <c r="H796" s="2311" t="s">
        <v>1131</v>
      </c>
      <c r="I796" s="1090">
        <v>84</v>
      </c>
      <c r="J796" s="1090"/>
      <c r="K796" s="1090"/>
      <c r="L796" s="1090"/>
      <c r="P796" s="1090" t="s">
        <v>2336</v>
      </c>
      <c r="Q796" s="2312" t="s">
        <v>2038</v>
      </c>
      <c r="R796" s="2318">
        <v>-51.3</v>
      </c>
      <c r="S796" s="2318">
        <v>-51.3</v>
      </c>
      <c r="T796" s="2318">
        <v>-84</v>
      </c>
      <c r="W796" s="2310" t="s">
        <v>2503</v>
      </c>
      <c r="X796" s="2310" t="s">
        <v>395</v>
      </c>
      <c r="Y796" s="2310">
        <f>VLOOKUP(X796,Data!$D$2:$E$144,2,FALSE)</f>
        <v>35110000</v>
      </c>
    </row>
    <row r="797" spans="1:33" ht="25.5" x14ac:dyDescent="0.2">
      <c r="A797" s="2322"/>
      <c r="B797" s="2322"/>
      <c r="C797" s="2324" t="s">
        <v>1415</v>
      </c>
      <c r="D797" s="2322" t="s">
        <v>2540</v>
      </c>
      <c r="E797" s="2322" t="s">
        <v>2524</v>
      </c>
      <c r="F797" s="2322"/>
      <c r="G797" s="2322"/>
      <c r="H797" s="2311" t="s">
        <v>508</v>
      </c>
      <c r="I797" s="1090">
        <v>80</v>
      </c>
      <c r="J797" s="1090"/>
      <c r="K797" s="1090"/>
      <c r="L797" s="1090"/>
      <c r="P797" s="1090" t="s">
        <v>2336</v>
      </c>
      <c r="Q797" s="2312" t="s">
        <v>1415</v>
      </c>
      <c r="R797" s="2318">
        <v>-180</v>
      </c>
      <c r="S797" s="2318">
        <v>-700</v>
      </c>
      <c r="T797" s="2318">
        <v>-80</v>
      </c>
      <c r="W797" s="2310" t="s">
        <v>276</v>
      </c>
      <c r="X797" s="2310" t="s">
        <v>312</v>
      </c>
      <c r="Y797" s="2310">
        <f>VLOOKUP(X797,Data!$D$2:$E$144,2,FALSE)</f>
        <v>79540000</v>
      </c>
    </row>
    <row r="798" spans="1:33" ht="25.5" x14ac:dyDescent="0.2">
      <c r="A798" s="2322"/>
      <c r="B798" s="2322"/>
      <c r="C798" s="2324" t="s">
        <v>2075</v>
      </c>
      <c r="D798" s="2322" t="s">
        <v>2531</v>
      </c>
      <c r="E798" s="2322" t="s">
        <v>2524</v>
      </c>
      <c r="F798" s="2322"/>
      <c r="G798" s="2322"/>
      <c r="H798" s="2311" t="s">
        <v>1167</v>
      </c>
      <c r="I798" s="1090">
        <v>80</v>
      </c>
      <c r="J798" s="1090"/>
      <c r="K798" s="1090"/>
      <c r="L798" s="1090"/>
      <c r="P798" s="1090" t="s">
        <v>2336</v>
      </c>
      <c r="Q798" s="2312" t="s">
        <v>2075</v>
      </c>
      <c r="R798" s="2318">
        <v>-70</v>
      </c>
      <c r="S798" s="2318">
        <v>-70</v>
      </c>
      <c r="T798" s="2318">
        <v>-80</v>
      </c>
      <c r="W798" s="2310" t="s">
        <v>427</v>
      </c>
      <c r="X798" s="2310" t="s">
        <v>381</v>
      </c>
      <c r="Y798" s="2310">
        <f>VLOOKUP(X798,Data!$D$2:$E$144,2,FALSE)</f>
        <v>48900000</v>
      </c>
    </row>
    <row r="799" spans="1:33" x14ac:dyDescent="0.2">
      <c r="A799" s="2322"/>
      <c r="B799" s="2322"/>
      <c r="C799" s="2324" t="s">
        <v>1713</v>
      </c>
      <c r="D799" s="2322" t="s">
        <v>258</v>
      </c>
      <c r="E799" s="2322" t="s">
        <v>2835</v>
      </c>
      <c r="F799" s="2322"/>
      <c r="G799" s="2322"/>
      <c r="H799" s="2311" t="s">
        <v>806</v>
      </c>
      <c r="I799" s="1090">
        <v>0</v>
      </c>
      <c r="J799" s="1090"/>
      <c r="K799" s="1090"/>
      <c r="L799" s="1090"/>
      <c r="P799" s="1090" t="s">
        <v>2336</v>
      </c>
      <c r="Q799" s="2312" t="s">
        <v>1713</v>
      </c>
      <c r="R799" s="2318">
        <v>-3541.45</v>
      </c>
      <c r="S799" s="2318">
        <v>0</v>
      </c>
      <c r="T799" s="2318">
        <v>-79</v>
      </c>
      <c r="W799" s="2310" t="s">
        <v>289</v>
      </c>
      <c r="X799" s="2310" t="s">
        <v>425</v>
      </c>
      <c r="Y799" s="2310">
        <f>VLOOKUP(X799,Data!$D$2:$E$144,2,FALSE)</f>
        <v>39151100</v>
      </c>
    </row>
    <row r="800" spans="1:33" ht="15" x14ac:dyDescent="0.25">
      <c r="A800" s="2315"/>
      <c r="B800" s="2315"/>
      <c r="C800" s="2314"/>
      <c r="D800" s="466"/>
      <c r="E800" s="2315"/>
      <c r="F800" s="2315"/>
      <c r="G800" s="2315"/>
      <c r="H800" s="2313" t="s">
        <v>884</v>
      </c>
      <c r="I800" s="2319">
        <f>SUM(I801:I802)</f>
        <v>0</v>
      </c>
      <c r="J800" s="2319"/>
      <c r="K800" s="2319"/>
      <c r="L800" s="2319"/>
      <c r="M800" s="2315"/>
      <c r="N800" s="2315"/>
      <c r="O800" s="2315"/>
      <c r="P800" s="2319"/>
      <c r="Q800" s="2314" t="s">
        <v>1791</v>
      </c>
      <c r="R800" s="2319">
        <v>-755</v>
      </c>
      <c r="S800" s="2319">
        <v>-360</v>
      </c>
      <c r="T800" s="2319">
        <v>-78</v>
      </c>
      <c r="U800" s="2315"/>
      <c r="V800" s="2315"/>
      <c r="W800" s="2315"/>
      <c r="X800" s="2315"/>
      <c r="Y800" s="2315" t="e">
        <f>VLOOKUP(X800,Data!$D$2:$E$144,2,FALSE)</f>
        <v>#N/A</v>
      </c>
    </row>
    <row r="801" spans="1:33" ht="25.5" x14ac:dyDescent="0.2">
      <c r="A801" s="2322"/>
      <c r="B801" s="2322"/>
      <c r="C801" s="2324" t="s">
        <v>2580</v>
      </c>
      <c r="E801" s="2322" t="s">
        <v>2524</v>
      </c>
      <c r="F801" s="2322"/>
      <c r="G801" s="2322"/>
      <c r="H801" s="2311" t="s">
        <v>884</v>
      </c>
      <c r="I801" s="1090">
        <v>0</v>
      </c>
      <c r="J801" s="1090"/>
      <c r="K801" s="1090"/>
      <c r="L801" s="1090"/>
      <c r="P801" s="1090" t="s">
        <v>2331</v>
      </c>
      <c r="Q801" s="2312" t="s">
        <v>1791</v>
      </c>
      <c r="R801" s="1090"/>
      <c r="S801" s="1090"/>
      <c r="T801" s="1090"/>
      <c r="Y801" s="2310" t="e">
        <f>VLOOKUP(X801,Data!$D$2:$E$144,2,FALSE)</f>
        <v>#N/A</v>
      </c>
    </row>
    <row r="802" spans="1:33" ht="25.5" x14ac:dyDescent="0.2">
      <c r="A802" s="2322"/>
      <c r="B802" s="2322"/>
      <c r="C802" s="2324" t="s">
        <v>2581</v>
      </c>
      <c r="D802" s="2322" t="s">
        <v>2579</v>
      </c>
      <c r="E802" s="2322" t="s">
        <v>2564</v>
      </c>
      <c r="F802" s="2322"/>
      <c r="G802" s="2322"/>
      <c r="H802" s="2311" t="s">
        <v>884</v>
      </c>
      <c r="I802" s="1090">
        <v>0</v>
      </c>
      <c r="J802" s="1090"/>
      <c r="K802" s="1090"/>
      <c r="L802" s="1090"/>
      <c r="P802" s="1090" t="s">
        <v>2337</v>
      </c>
      <c r="Q802" s="2312" t="s">
        <v>1791</v>
      </c>
      <c r="R802" s="1090"/>
      <c r="S802" s="1090"/>
      <c r="T802" s="1090"/>
      <c r="W802" s="2310" t="s">
        <v>276</v>
      </c>
      <c r="X802" s="2310" t="s">
        <v>317</v>
      </c>
      <c r="Y802" s="2310">
        <f>VLOOKUP(X802,Data!$D$2:$E$144,2,FALSE)</f>
        <v>79416000</v>
      </c>
    </row>
    <row r="803" spans="1:33" x14ac:dyDescent="0.2">
      <c r="C803" s="2312" t="s">
        <v>1520</v>
      </c>
      <c r="H803" s="2311" t="s">
        <v>613</v>
      </c>
      <c r="I803" s="2318"/>
      <c r="J803" s="2318"/>
      <c r="K803" s="2318"/>
      <c r="L803" s="2318"/>
      <c r="P803" s="2318"/>
      <c r="Q803" s="2312" t="s">
        <v>1520</v>
      </c>
      <c r="R803" s="2318">
        <v>0</v>
      </c>
      <c r="S803" s="2318">
        <v>-141.29</v>
      </c>
      <c r="T803" s="2318">
        <v>-77.900000000000006</v>
      </c>
      <c r="Y803" s="2310" t="e">
        <f>VLOOKUP(X803,Data!$D$2:$E$144,2,FALSE)</f>
        <v>#N/A</v>
      </c>
    </row>
    <row r="804" spans="1:33" x14ac:dyDescent="0.2">
      <c r="A804" s="2322"/>
      <c r="B804" s="2322"/>
      <c r="C804" s="2324" t="s">
        <v>1641</v>
      </c>
      <c r="D804" s="2322" t="s">
        <v>2703</v>
      </c>
      <c r="E804" s="2322" t="s">
        <v>2372</v>
      </c>
      <c r="F804" s="2322"/>
      <c r="G804" s="2322"/>
      <c r="H804" s="2311" t="s">
        <v>734</v>
      </c>
      <c r="I804" s="1090">
        <v>75</v>
      </c>
      <c r="J804" s="1090"/>
      <c r="K804" s="1090"/>
      <c r="L804" s="1090"/>
      <c r="P804" s="1090" t="s">
        <v>2337</v>
      </c>
      <c r="Q804" s="2312" t="s">
        <v>1641</v>
      </c>
      <c r="R804" s="2318">
        <v>0</v>
      </c>
      <c r="S804" s="2318">
        <v>-2000</v>
      </c>
      <c r="T804" s="2318">
        <v>-75</v>
      </c>
      <c r="W804" s="2310" t="s">
        <v>277</v>
      </c>
      <c r="X804" s="2310" t="s">
        <v>322</v>
      </c>
      <c r="Y804" s="2310">
        <f>VLOOKUP(X804,Data!$D$2:$E$144,2,FALSE)</f>
        <v>55520000</v>
      </c>
    </row>
    <row r="805" spans="1:33" s="2315" customFormat="1" ht="25.5" x14ac:dyDescent="0.2">
      <c r="A805" s="2322"/>
      <c r="B805" s="2322"/>
      <c r="C805" s="2324" t="s">
        <v>2025</v>
      </c>
      <c r="D805" s="2322" t="s">
        <v>2756</v>
      </c>
      <c r="E805" s="2322" t="s">
        <v>2372</v>
      </c>
      <c r="F805" s="2322"/>
      <c r="G805" s="2322"/>
      <c r="H805" s="2311" t="s">
        <v>1118</v>
      </c>
      <c r="I805" s="1090">
        <v>69.3</v>
      </c>
      <c r="J805" s="1090"/>
      <c r="K805" s="1090"/>
      <c r="L805" s="1090"/>
      <c r="M805" s="2310"/>
      <c r="N805" s="2310"/>
      <c r="O805" s="2310"/>
      <c r="P805" s="1090" t="s">
        <v>2336</v>
      </c>
      <c r="Q805" s="2312" t="s">
        <v>2025</v>
      </c>
      <c r="R805" s="2318">
        <v>-612.39</v>
      </c>
      <c r="S805" s="2318">
        <v>-1410</v>
      </c>
      <c r="T805" s="2318">
        <v>-69.3</v>
      </c>
      <c r="U805" s="2310"/>
      <c r="V805" s="2310"/>
      <c r="W805" s="2310" t="s">
        <v>2757</v>
      </c>
      <c r="X805" s="2310" t="s">
        <v>328</v>
      </c>
      <c r="Y805" s="2310">
        <f>VLOOKUP(X805,Data!$D$2:$E$144,2,FALSE)</f>
        <v>39830000</v>
      </c>
      <c r="AG805" s="2317"/>
    </row>
    <row r="806" spans="1:33" ht="15" x14ac:dyDescent="0.25">
      <c r="A806" s="2322"/>
      <c r="B806" s="2322"/>
      <c r="C806" s="2324" t="s">
        <v>1576</v>
      </c>
      <c r="D806" s="281"/>
      <c r="E806" s="2322" t="s">
        <v>2832</v>
      </c>
      <c r="F806" s="2322"/>
      <c r="G806" s="2322"/>
      <c r="H806" s="2311" t="s">
        <v>669</v>
      </c>
      <c r="I806" s="1090">
        <v>0</v>
      </c>
      <c r="J806" s="1090"/>
      <c r="K806" s="1090"/>
      <c r="L806" s="1090"/>
      <c r="P806" s="1090" t="s">
        <v>2331</v>
      </c>
      <c r="Q806" s="2312" t="s">
        <v>1576</v>
      </c>
      <c r="R806" s="2318">
        <v>0</v>
      </c>
      <c r="S806" s="2318">
        <v>0</v>
      </c>
      <c r="T806" s="2318">
        <v>-60</v>
      </c>
      <c r="Y806" s="2310" t="e">
        <f>VLOOKUP(X806,Data!$D$2:$E$144,2,FALSE)</f>
        <v>#N/A</v>
      </c>
    </row>
    <row r="807" spans="1:33" x14ac:dyDescent="0.2">
      <c r="C807" s="2312" t="s">
        <v>1842</v>
      </c>
      <c r="H807" s="2311" t="s">
        <v>935</v>
      </c>
      <c r="I807" s="2318"/>
      <c r="J807" s="2318"/>
      <c r="K807" s="2318"/>
      <c r="L807" s="2318"/>
      <c r="P807" s="2318"/>
      <c r="Q807" s="2312" t="s">
        <v>1842</v>
      </c>
      <c r="R807" s="2318">
        <v>-104</v>
      </c>
      <c r="S807" s="2318">
        <v>0</v>
      </c>
      <c r="T807" s="2318">
        <v>-60</v>
      </c>
      <c r="Y807" s="2310" t="e">
        <f>VLOOKUP(X807,Data!$D$2:$E$144,2,FALSE)</f>
        <v>#N/A</v>
      </c>
    </row>
    <row r="808" spans="1:33" x14ac:dyDescent="0.2">
      <c r="C808" s="2312" t="s">
        <v>2235</v>
      </c>
      <c r="H808" s="2311" t="s">
        <v>1327</v>
      </c>
      <c r="I808" s="2318"/>
      <c r="J808" s="2318"/>
      <c r="K808" s="2318"/>
      <c r="L808" s="2318"/>
      <c r="P808" s="2318"/>
      <c r="Q808" s="2312" t="s">
        <v>2235</v>
      </c>
      <c r="R808" s="2318">
        <v>0</v>
      </c>
      <c r="S808" s="2318">
        <v>0</v>
      </c>
      <c r="T808" s="2318">
        <v>-51.5</v>
      </c>
      <c r="Y808" s="2310" t="e">
        <f>VLOOKUP(X808,Data!$D$2:$E$144,2,FALSE)</f>
        <v>#N/A</v>
      </c>
    </row>
    <row r="809" spans="1:33" ht="25.5" x14ac:dyDescent="0.2">
      <c r="A809" s="2322"/>
      <c r="B809" s="2322"/>
      <c r="C809" s="2324" t="s">
        <v>2081</v>
      </c>
      <c r="D809" s="2322" t="s">
        <v>3016</v>
      </c>
      <c r="E809" s="2322" t="s">
        <v>2832</v>
      </c>
      <c r="F809" s="2322"/>
      <c r="G809" s="2322"/>
      <c r="H809" s="2311" t="s">
        <v>1173</v>
      </c>
      <c r="I809" s="1090">
        <v>51</v>
      </c>
      <c r="J809" s="1090"/>
      <c r="K809" s="1090"/>
      <c r="L809" s="1090"/>
      <c r="P809" s="1090" t="s">
        <v>2336</v>
      </c>
      <c r="Q809" s="2312" t="s">
        <v>2081</v>
      </c>
      <c r="R809" s="2318">
        <v>0</v>
      </c>
      <c r="S809" s="2318">
        <v>-417.39</v>
      </c>
      <c r="T809" s="2318">
        <v>-51.15</v>
      </c>
      <c r="W809" s="2310" t="s">
        <v>287</v>
      </c>
      <c r="X809" s="2310" t="s">
        <v>412</v>
      </c>
      <c r="Y809" s="2310">
        <f>VLOOKUP(X809,Data!$D$2:$E$144,2,FALSE)</f>
        <v>34300000</v>
      </c>
    </row>
    <row r="810" spans="1:33" x14ac:dyDescent="0.2">
      <c r="C810" s="2312" t="s">
        <v>1638</v>
      </c>
      <c r="H810" s="2311" t="s">
        <v>731</v>
      </c>
      <c r="I810" s="2318"/>
      <c r="J810" s="2318"/>
      <c r="K810" s="2318"/>
      <c r="L810" s="2318"/>
      <c r="P810" s="2318"/>
      <c r="Q810" s="2312" t="s">
        <v>1638</v>
      </c>
      <c r="R810" s="2318">
        <v>-182</v>
      </c>
      <c r="S810" s="2318">
        <v>-45.58</v>
      </c>
      <c r="T810" s="2318">
        <v>-39.47</v>
      </c>
      <c r="Y810" s="2310" t="e">
        <f>VLOOKUP(X810,Data!$D$2:$E$144,2,FALSE)</f>
        <v>#N/A</v>
      </c>
    </row>
    <row r="811" spans="1:33" ht="25.5" x14ac:dyDescent="0.2">
      <c r="C811" s="2312" t="s">
        <v>1746</v>
      </c>
      <c r="D811" s="2322" t="s">
        <v>2489</v>
      </c>
      <c r="E811" s="2310" t="s">
        <v>2485</v>
      </c>
      <c r="H811" s="2311" t="s">
        <v>839</v>
      </c>
      <c r="I811" s="1090">
        <v>50</v>
      </c>
      <c r="J811" s="1090"/>
      <c r="K811" s="1090"/>
      <c r="L811" s="1090"/>
      <c r="P811" s="1090" t="s">
        <v>2336</v>
      </c>
      <c r="Q811" s="2312" t="s">
        <v>1746</v>
      </c>
      <c r="R811" s="2318">
        <v>0</v>
      </c>
      <c r="S811" s="2318">
        <v>0</v>
      </c>
      <c r="T811" s="2318">
        <v>-35.880000000000003</v>
      </c>
      <c r="W811" s="2310" t="s">
        <v>284</v>
      </c>
      <c r="X811" s="2310" t="s">
        <v>388</v>
      </c>
      <c r="Y811" s="2310">
        <f>VLOOKUP(X811,Data!$D$2:$E$144,2,FALSE)</f>
        <v>22000000</v>
      </c>
    </row>
    <row r="812" spans="1:33" x14ac:dyDescent="0.2">
      <c r="C812" s="2312" t="s">
        <v>1688</v>
      </c>
      <c r="H812" s="2311" t="s">
        <v>781</v>
      </c>
      <c r="I812" s="2318" t="s">
        <v>320</v>
      </c>
      <c r="J812" s="2318"/>
      <c r="K812" s="2318"/>
      <c r="L812" s="2318"/>
      <c r="P812" s="2318"/>
      <c r="Q812" s="2312" t="s">
        <v>1688</v>
      </c>
      <c r="R812" s="2318">
        <v>-51.6</v>
      </c>
      <c r="S812" s="2318">
        <v>-51.6</v>
      </c>
      <c r="T812" s="2318">
        <v>-34.4</v>
      </c>
      <c r="Y812" s="2310" t="e">
        <f>VLOOKUP(X812,Data!$D$2:$E$144,2,FALSE)</f>
        <v>#N/A</v>
      </c>
    </row>
    <row r="813" spans="1:33" x14ac:dyDescent="0.2">
      <c r="C813" s="2312" t="s">
        <v>1702</v>
      </c>
      <c r="H813" s="2311" t="s">
        <v>795</v>
      </c>
      <c r="I813" s="2318"/>
      <c r="J813" s="2318"/>
      <c r="K813" s="2318"/>
      <c r="L813" s="2318"/>
      <c r="P813" s="2318"/>
      <c r="Q813" s="2312" t="s">
        <v>1702</v>
      </c>
      <c r="R813" s="2318">
        <v>-22</v>
      </c>
      <c r="S813" s="2318">
        <v>-62</v>
      </c>
      <c r="T813" s="2318">
        <v>-22</v>
      </c>
      <c r="Y813" s="2310" t="e">
        <f>VLOOKUP(X813,Data!$D$2:$E$144,2,FALSE)</f>
        <v>#N/A</v>
      </c>
    </row>
    <row r="814" spans="1:33" x14ac:dyDescent="0.2">
      <c r="C814" s="2312" t="s">
        <v>1909</v>
      </c>
      <c r="H814" s="2311" t="s">
        <v>1002</v>
      </c>
      <c r="I814" s="2318"/>
      <c r="J814" s="2318"/>
      <c r="K814" s="2318"/>
      <c r="L814" s="2318"/>
      <c r="P814" s="2318"/>
      <c r="Q814" s="2312" t="s">
        <v>1909</v>
      </c>
      <c r="R814" s="2318">
        <v>-16</v>
      </c>
      <c r="S814" s="2318">
        <v>0</v>
      </c>
      <c r="T814" s="2318">
        <v>-21.6</v>
      </c>
      <c r="Y814" s="2310" t="e">
        <f>VLOOKUP(X814,Data!$D$2:$E$144,2,FALSE)</f>
        <v>#N/A</v>
      </c>
    </row>
    <row r="815" spans="1:33" ht="25.5" x14ac:dyDescent="0.2">
      <c r="C815" s="2312" t="s">
        <v>1492</v>
      </c>
      <c r="D815" s="2310" t="s">
        <v>2362</v>
      </c>
      <c r="E815" s="2310" t="s">
        <v>2346</v>
      </c>
      <c r="H815" s="2311" t="s">
        <v>585</v>
      </c>
      <c r="I815" s="2318">
        <v>19</v>
      </c>
      <c r="J815" s="2318"/>
      <c r="K815" s="2318"/>
      <c r="L815" s="2318"/>
      <c r="P815" s="2318" t="s">
        <v>2331</v>
      </c>
      <c r="Q815" s="2312" t="s">
        <v>1492</v>
      </c>
      <c r="R815" s="2318">
        <v>-176.68</v>
      </c>
      <c r="S815" s="2318">
        <v>-154.36000000000001</v>
      </c>
      <c r="T815" s="2318">
        <v>-19.899999999999999</v>
      </c>
      <c r="W815" s="2310" t="s">
        <v>2378</v>
      </c>
      <c r="X815" s="2310" t="s">
        <v>362</v>
      </c>
      <c r="Y815" s="2310">
        <f>VLOOKUP(X815,Data!$D$2:$E$144,2,FALSE)</f>
        <v>85147000</v>
      </c>
    </row>
    <row r="816" spans="1:33" ht="25.5" x14ac:dyDescent="0.2">
      <c r="A816" s="2322"/>
      <c r="B816" s="2322"/>
      <c r="C816" s="2324" t="s">
        <v>2123</v>
      </c>
      <c r="D816" s="2322" t="s">
        <v>2772</v>
      </c>
      <c r="E816" s="2322" t="s">
        <v>2372</v>
      </c>
      <c r="F816" s="2322"/>
      <c r="G816" s="2322"/>
      <c r="H816" s="2311" t="s">
        <v>1215</v>
      </c>
      <c r="I816" s="1090">
        <v>0</v>
      </c>
      <c r="J816" s="1090"/>
      <c r="K816" s="1090"/>
      <c r="L816" s="1090"/>
      <c r="P816" s="1090" t="s">
        <v>2336</v>
      </c>
      <c r="Q816" s="2312" t="s">
        <v>2123</v>
      </c>
      <c r="R816" s="2318">
        <v>0</v>
      </c>
      <c r="S816" s="2318">
        <v>-183.33</v>
      </c>
      <c r="T816" s="2318">
        <v>-14.58</v>
      </c>
      <c r="W816" s="2310" t="s">
        <v>275</v>
      </c>
      <c r="X816" s="2310" t="s">
        <v>297</v>
      </c>
      <c r="Y816" s="2310">
        <f>VLOOKUP(X816,Data!$D$2:$E$144,2,FALSE)</f>
        <v>77314000</v>
      </c>
    </row>
    <row r="817" spans="1:25" x14ac:dyDescent="0.2">
      <c r="A817" s="2322"/>
      <c r="B817" s="2322"/>
      <c r="C817" s="2324" t="s">
        <v>1749</v>
      </c>
      <c r="D817" s="2322" t="s">
        <v>3228</v>
      </c>
      <c r="E817" s="2322" t="s">
        <v>2832</v>
      </c>
      <c r="F817" s="2322"/>
      <c r="G817" s="2322"/>
      <c r="H817" s="2311" t="s">
        <v>842</v>
      </c>
      <c r="I817" s="1090">
        <v>0</v>
      </c>
      <c r="J817" s="1090"/>
      <c r="K817" s="1090"/>
      <c r="L817" s="1090"/>
      <c r="P817" s="1090" t="s">
        <v>2331</v>
      </c>
      <c r="Q817" s="2312" t="s">
        <v>1749</v>
      </c>
      <c r="R817" s="2318">
        <v>-317.89999999999998</v>
      </c>
      <c r="S817" s="2318">
        <v>-78.87</v>
      </c>
      <c r="T817" s="2318">
        <v>-13.88</v>
      </c>
      <c r="Y817" s="2310" t="e">
        <f>VLOOKUP(X817,Data!$D$2:$E$144,2,FALSE)</f>
        <v>#N/A</v>
      </c>
    </row>
    <row r="818" spans="1:25" x14ac:dyDescent="0.2">
      <c r="A818" s="2322"/>
      <c r="B818" s="2322"/>
      <c r="C818" s="2324" t="s">
        <v>2058</v>
      </c>
      <c r="D818" s="2322" t="s">
        <v>2989</v>
      </c>
      <c r="E818" s="2322" t="s">
        <v>2835</v>
      </c>
      <c r="F818" s="2322"/>
      <c r="G818" s="2322"/>
      <c r="H818" s="2311" t="s">
        <v>1150</v>
      </c>
      <c r="I818" s="1090">
        <v>12</v>
      </c>
      <c r="J818" s="1090"/>
      <c r="K818" s="1090"/>
      <c r="L818" s="1090"/>
      <c r="P818" s="1090" t="s">
        <v>2337</v>
      </c>
      <c r="Q818" s="2312" t="s">
        <v>2058</v>
      </c>
      <c r="R818" s="2318">
        <v>-370.53</v>
      </c>
      <c r="S818" s="2318">
        <v>-1210.5999999999999</v>
      </c>
      <c r="T818" s="2318">
        <v>-12.45</v>
      </c>
      <c r="W818" s="2310" t="s">
        <v>2503</v>
      </c>
      <c r="X818" s="2310" t="s">
        <v>395</v>
      </c>
      <c r="Y818" s="2310">
        <f>VLOOKUP(X818,Data!$D$2:$E$144,2,FALSE)</f>
        <v>35110000</v>
      </c>
    </row>
    <row r="819" spans="1:25" x14ac:dyDescent="0.2">
      <c r="C819" s="2312" t="s">
        <v>1533</v>
      </c>
      <c r="H819" s="2311" t="s">
        <v>626</v>
      </c>
      <c r="I819" s="2318"/>
      <c r="J819" s="2318"/>
      <c r="K819" s="2318"/>
      <c r="L819" s="2318"/>
      <c r="P819" s="2318"/>
      <c r="Q819" s="2312" t="s">
        <v>1533</v>
      </c>
      <c r="R819" s="2318">
        <v>-4984.55</v>
      </c>
      <c r="S819" s="2318">
        <v>-1183.4000000000001</v>
      </c>
      <c r="T819" s="2318">
        <v>-12</v>
      </c>
      <c r="Y819" s="2310" t="e">
        <f>VLOOKUP(X819,Data!$D$2:$E$144,2,FALSE)</f>
        <v>#N/A</v>
      </c>
    </row>
    <row r="820" spans="1:25" x14ac:dyDescent="0.2">
      <c r="C820" s="2312" t="s">
        <v>47</v>
      </c>
      <c r="D820" s="2322" t="s">
        <v>2382</v>
      </c>
      <c r="E820" s="2310" t="s">
        <v>2345</v>
      </c>
      <c r="H820" s="2311" t="s">
        <v>36</v>
      </c>
      <c r="I820" s="2318">
        <v>0</v>
      </c>
      <c r="J820" s="2318"/>
      <c r="K820" s="2318"/>
      <c r="L820" s="2318"/>
      <c r="P820" s="2318" t="s">
        <v>2331</v>
      </c>
      <c r="Q820" s="2312" t="s">
        <v>47</v>
      </c>
      <c r="R820" s="2318">
        <v>-1960</v>
      </c>
      <c r="S820" s="2318">
        <v>-660</v>
      </c>
      <c r="T820" s="2318">
        <v>0</v>
      </c>
      <c r="W820" s="2310" t="s">
        <v>427</v>
      </c>
      <c r="X820" s="2310" t="s">
        <v>380</v>
      </c>
      <c r="Y820" s="2310">
        <f>VLOOKUP(X820,Data!$D$2:$E$144,2,FALSE)</f>
        <v>48100000</v>
      </c>
    </row>
    <row r="821" spans="1:25" x14ac:dyDescent="0.2">
      <c r="A821" s="2322"/>
      <c r="B821" s="2322"/>
      <c r="C821" s="2324" t="s">
        <v>48</v>
      </c>
      <c r="D821" s="42" t="s">
        <v>2383</v>
      </c>
      <c r="E821" s="2322" t="s">
        <v>2345</v>
      </c>
      <c r="F821" s="2322"/>
      <c r="G821" s="2322"/>
      <c r="H821" s="2323" t="s">
        <v>37</v>
      </c>
      <c r="I821" s="1090">
        <v>4100</v>
      </c>
      <c r="J821" s="1090"/>
      <c r="K821" s="1090"/>
      <c r="L821" s="1090"/>
      <c r="M821" s="2322"/>
      <c r="N821" s="2322"/>
      <c r="O821" s="2322"/>
      <c r="P821" s="2318" t="s">
        <v>2336</v>
      </c>
      <c r="Q821" s="2324" t="s">
        <v>48</v>
      </c>
      <c r="R821" s="1090">
        <v>-4100</v>
      </c>
      <c r="S821" s="1090">
        <v>-4100</v>
      </c>
      <c r="T821" s="1090">
        <v>0</v>
      </c>
      <c r="U821" s="2322"/>
      <c r="V821" s="2322"/>
      <c r="W821" s="2322" t="s">
        <v>427</v>
      </c>
      <c r="X821" s="2322" t="s">
        <v>371</v>
      </c>
      <c r="Y821" s="2322">
        <f>VLOOKUP(X821,Data!$D$2:$E$144,2,FALSE)</f>
        <v>72610000</v>
      </c>
    </row>
    <row r="822" spans="1:25" x14ac:dyDescent="0.2">
      <c r="C822" s="2312" t="s">
        <v>49</v>
      </c>
      <c r="H822" s="2311" t="s">
        <v>38</v>
      </c>
      <c r="I822" s="2318"/>
      <c r="J822" s="2318"/>
      <c r="K822" s="2318"/>
      <c r="L822" s="2318"/>
      <c r="P822" s="2318"/>
      <c r="Q822" s="2312" t="s">
        <v>49</v>
      </c>
      <c r="R822" s="2318">
        <v>-1270.6500000000001</v>
      </c>
      <c r="S822" s="2318">
        <v>-485.87</v>
      </c>
      <c r="T822" s="2318">
        <v>0</v>
      </c>
      <c r="Y822" s="2310" t="e">
        <f>VLOOKUP(X822,Data!$D$2:$E$144,2,FALSE)</f>
        <v>#N/A</v>
      </c>
    </row>
    <row r="823" spans="1:25" ht="15" x14ac:dyDescent="0.25">
      <c r="A823" s="2322"/>
      <c r="B823" s="2322"/>
      <c r="C823" s="2324" t="s">
        <v>460</v>
      </c>
      <c r="D823" s="281"/>
      <c r="E823" s="2322" t="s">
        <v>2832</v>
      </c>
      <c r="F823" s="2322"/>
      <c r="G823" s="2322"/>
      <c r="H823" s="2311" t="s">
        <v>437</v>
      </c>
      <c r="I823" s="1090">
        <v>0</v>
      </c>
      <c r="J823" s="1090"/>
      <c r="K823" s="1090"/>
      <c r="L823" s="1090"/>
      <c r="P823" s="1090" t="s">
        <v>2331</v>
      </c>
      <c r="Q823" s="2312" t="s">
        <v>460</v>
      </c>
      <c r="R823" s="2318">
        <v>-99.76</v>
      </c>
      <c r="S823" s="2318">
        <v>0</v>
      </c>
      <c r="T823" s="2318">
        <v>0</v>
      </c>
      <c r="Y823" s="2310" t="e">
        <f>VLOOKUP(X823,Data!$D$2:$E$144,2,FALSE)</f>
        <v>#N/A</v>
      </c>
    </row>
    <row r="824" spans="1:25" ht="15" x14ac:dyDescent="0.25">
      <c r="A824" s="2322"/>
      <c r="B824" s="2322"/>
      <c r="C824" s="2324" t="s">
        <v>461</v>
      </c>
      <c r="D824" s="281"/>
      <c r="E824" s="2322" t="s">
        <v>2832</v>
      </c>
      <c r="F824" s="2322"/>
      <c r="G824" s="2322"/>
      <c r="H824" s="2311" t="s">
        <v>438</v>
      </c>
      <c r="I824" s="1090">
        <v>0</v>
      </c>
      <c r="J824" s="1090"/>
      <c r="K824" s="1090"/>
      <c r="L824" s="1090"/>
      <c r="P824" s="1090" t="s">
        <v>2331</v>
      </c>
      <c r="Q824" s="2312" t="s">
        <v>461</v>
      </c>
      <c r="R824" s="2318">
        <v>-40.04</v>
      </c>
      <c r="S824" s="2318">
        <v>0</v>
      </c>
      <c r="T824" s="2318">
        <v>0</v>
      </c>
      <c r="Y824" s="2310" t="e">
        <f>VLOOKUP(X824,Data!$D$2:$E$144,2,FALSE)</f>
        <v>#N/A</v>
      </c>
    </row>
    <row r="825" spans="1:25" x14ac:dyDescent="0.2">
      <c r="A825" s="2315"/>
      <c r="B825" s="2315"/>
      <c r="C825" s="2314"/>
      <c r="D825" s="2315"/>
      <c r="E825" s="2315"/>
      <c r="F825" s="2315"/>
      <c r="G825" s="2315"/>
      <c r="H825" s="2313" t="s">
        <v>439</v>
      </c>
      <c r="I825" s="2319">
        <f>SUM(I826:I827)</f>
        <v>275</v>
      </c>
      <c r="J825" s="2319"/>
      <c r="K825" s="2319"/>
      <c r="L825" s="2319"/>
      <c r="M825" s="2315"/>
      <c r="N825" s="2315"/>
      <c r="O825" s="2315"/>
      <c r="P825" s="2319"/>
      <c r="Q825" s="2314" t="s">
        <v>462</v>
      </c>
      <c r="R825" s="2319">
        <v>-277.95999999999998</v>
      </c>
      <c r="S825" s="2319">
        <v>0</v>
      </c>
      <c r="T825" s="2319">
        <v>0</v>
      </c>
      <c r="U825" s="2315"/>
      <c r="V825" s="2315"/>
      <c r="W825" s="2315"/>
      <c r="X825" s="2315"/>
      <c r="Y825" s="2315" t="e">
        <f>VLOOKUP(X825,Data!$D$2:$E$144,2,FALSE)</f>
        <v>#N/A</v>
      </c>
    </row>
    <row r="826" spans="1:25" ht="25.5" x14ac:dyDescent="0.2">
      <c r="C826" s="2312" t="s">
        <v>2884</v>
      </c>
      <c r="D826" s="2310" t="s">
        <v>2525</v>
      </c>
      <c r="E826" s="2310" t="s">
        <v>2524</v>
      </c>
      <c r="H826" s="2311" t="s">
        <v>439</v>
      </c>
      <c r="I826" s="1090">
        <v>275</v>
      </c>
      <c r="J826" s="1090"/>
      <c r="K826" s="1090"/>
      <c r="L826" s="1090"/>
      <c r="P826" s="1090" t="s">
        <v>2337</v>
      </c>
      <c r="Q826" s="2312" t="s">
        <v>462</v>
      </c>
      <c r="R826" s="2318"/>
      <c r="S826" s="2318"/>
      <c r="T826" s="2318"/>
      <c r="W826" s="2310" t="s">
        <v>276</v>
      </c>
      <c r="X826" s="2310" t="s">
        <v>304</v>
      </c>
      <c r="Y826" s="2310">
        <f>VLOOKUP(X826,Data!$D$2:$E$144,2,FALSE)</f>
        <v>75100000</v>
      </c>
    </row>
    <row r="827" spans="1:25" x14ac:dyDescent="0.2">
      <c r="A827" s="2322"/>
      <c r="B827" s="2322"/>
      <c r="C827" s="2324" t="s">
        <v>2885</v>
      </c>
      <c r="D827" s="2322" t="s">
        <v>2883</v>
      </c>
      <c r="E827" s="2322" t="s">
        <v>2835</v>
      </c>
      <c r="F827" s="2322"/>
      <c r="G827" s="2322"/>
      <c r="H827" s="2311" t="s">
        <v>439</v>
      </c>
      <c r="I827" s="1090">
        <v>0</v>
      </c>
      <c r="J827" s="1090"/>
      <c r="K827" s="1090"/>
      <c r="L827" s="1090"/>
      <c r="P827" s="1090" t="s">
        <v>2337</v>
      </c>
      <c r="Q827" s="2312" t="s">
        <v>462</v>
      </c>
      <c r="R827" s="2318"/>
      <c r="S827" s="2318"/>
      <c r="T827" s="2318"/>
      <c r="W827" s="2310" t="s">
        <v>2503</v>
      </c>
      <c r="X827" s="2310" t="s">
        <v>395</v>
      </c>
      <c r="Y827" s="2310">
        <f>VLOOKUP(X827,Data!$D$2:$E$144,2,FALSE)</f>
        <v>35110000</v>
      </c>
    </row>
    <row r="828" spans="1:25" ht="25.5" x14ac:dyDescent="0.2">
      <c r="A828" s="2322"/>
      <c r="B828" s="2322"/>
      <c r="C828" s="2324" t="s">
        <v>467</v>
      </c>
      <c r="D828" s="2322" t="s">
        <v>2629</v>
      </c>
      <c r="E828" s="2322" t="s">
        <v>2372</v>
      </c>
      <c r="F828" s="2322"/>
      <c r="G828" s="2322"/>
      <c r="H828" s="2311" t="s">
        <v>444</v>
      </c>
      <c r="I828" s="1090">
        <v>0</v>
      </c>
      <c r="J828" s="1090"/>
      <c r="K828" s="1090"/>
      <c r="L828" s="1090"/>
      <c r="P828" s="1090" t="s">
        <v>2336</v>
      </c>
      <c r="Q828" s="2312" t="s">
        <v>467</v>
      </c>
      <c r="R828" s="2318">
        <v>-8575.5499999999993</v>
      </c>
      <c r="S828" s="2318">
        <v>-8740.5300000000007</v>
      </c>
      <c r="T828" s="2318">
        <v>0</v>
      </c>
      <c r="W828" s="2310" t="s">
        <v>276</v>
      </c>
      <c r="X828" s="2310" t="s">
        <v>309</v>
      </c>
      <c r="Y828" s="2310">
        <f>VLOOKUP(X828,Data!$D$2:$E$144,2,FALSE)</f>
        <v>80500000</v>
      </c>
    </row>
    <row r="829" spans="1:25" x14ac:dyDescent="0.2">
      <c r="C829" s="2312" t="s">
        <v>469</v>
      </c>
      <c r="H829" s="2311" t="s">
        <v>446</v>
      </c>
      <c r="I829" s="2318"/>
      <c r="J829" s="2318"/>
      <c r="K829" s="2318"/>
      <c r="L829" s="2318"/>
      <c r="P829" s="2318"/>
      <c r="Q829" s="2312" t="s">
        <v>469</v>
      </c>
      <c r="R829" s="2318">
        <v>0</v>
      </c>
      <c r="S829" s="2318">
        <v>-479.61</v>
      </c>
      <c r="T829" s="2318">
        <v>0</v>
      </c>
      <c r="Y829" s="2310" t="e">
        <f>VLOOKUP(X829,Data!$D$2:$E$144,2,FALSE)</f>
        <v>#N/A</v>
      </c>
    </row>
    <row r="830" spans="1:25" x14ac:dyDescent="0.2">
      <c r="C830" s="2312" t="s">
        <v>473</v>
      </c>
      <c r="H830" s="2311" t="s">
        <v>450</v>
      </c>
      <c r="I830" s="2318"/>
      <c r="J830" s="2318"/>
      <c r="K830" s="2318"/>
      <c r="L830" s="2318"/>
      <c r="P830" s="2318"/>
      <c r="Q830" s="2312" t="s">
        <v>473</v>
      </c>
      <c r="R830" s="2318">
        <v>0</v>
      </c>
      <c r="S830" s="2318">
        <v>-499.54</v>
      </c>
      <c r="T830" s="2318">
        <v>0</v>
      </c>
      <c r="Y830" s="2310" t="e">
        <f>VLOOKUP(X830,Data!$D$2:$E$144,2,FALSE)</f>
        <v>#N/A</v>
      </c>
    </row>
    <row r="831" spans="1:25" x14ac:dyDescent="0.2">
      <c r="A831" s="2322"/>
      <c r="B831" s="2322"/>
      <c r="C831" s="2312" t="s">
        <v>1381</v>
      </c>
      <c r="E831" s="2322" t="s">
        <v>2443</v>
      </c>
      <c r="F831" s="2322"/>
      <c r="G831" s="2322"/>
      <c r="H831" s="2311" t="s">
        <v>474</v>
      </c>
      <c r="I831" s="2318"/>
      <c r="J831" s="2318"/>
      <c r="K831" s="2318"/>
      <c r="L831" s="2318"/>
      <c r="P831" s="2318" t="s">
        <v>2331</v>
      </c>
      <c r="Q831" s="2312" t="s">
        <v>1381</v>
      </c>
      <c r="R831" s="2318">
        <v>-645.85</v>
      </c>
      <c r="S831" s="2318">
        <v>0</v>
      </c>
      <c r="T831" s="2318">
        <v>0</v>
      </c>
      <c r="Y831" s="2310" t="e">
        <f>VLOOKUP(X831,Data!$D$2:$E$144,2,FALSE)</f>
        <v>#N/A</v>
      </c>
    </row>
    <row r="832" spans="1:25" x14ac:dyDescent="0.2">
      <c r="C832" s="2312" t="s">
        <v>1386</v>
      </c>
      <c r="H832" s="2311" t="s">
        <v>479</v>
      </c>
      <c r="I832" s="2318"/>
      <c r="J832" s="2318"/>
      <c r="K832" s="2318"/>
      <c r="L832" s="2318"/>
      <c r="P832" s="2318"/>
      <c r="Q832" s="2312" t="s">
        <v>1386</v>
      </c>
      <c r="R832" s="2318">
        <v>-2972.86</v>
      </c>
      <c r="S832" s="2318">
        <v>0</v>
      </c>
      <c r="T832" s="2318">
        <v>0</v>
      </c>
      <c r="Y832" s="2310" t="e">
        <f>VLOOKUP(X832,Data!$D$2:$E$144,2,FALSE)</f>
        <v>#N/A</v>
      </c>
    </row>
    <row r="833" spans="1:33" x14ac:dyDescent="0.2">
      <c r="C833" s="2312" t="s">
        <v>1387</v>
      </c>
      <c r="H833" s="2311" t="s">
        <v>480</v>
      </c>
      <c r="I833" s="2318"/>
      <c r="J833" s="2318"/>
      <c r="K833" s="2318"/>
      <c r="L833" s="2318"/>
      <c r="P833" s="2318"/>
      <c r="Q833" s="2312" t="s">
        <v>1387</v>
      </c>
      <c r="R833" s="2318">
        <v>-273.39999999999998</v>
      </c>
      <c r="S833" s="2318">
        <v>0</v>
      </c>
      <c r="T833" s="2318">
        <v>0</v>
      </c>
      <c r="Y833" s="2310" t="e">
        <f>VLOOKUP(X833,Data!$D$2:$E$144,2,FALSE)</f>
        <v>#N/A</v>
      </c>
    </row>
    <row r="834" spans="1:33" ht="25.5" x14ac:dyDescent="0.2">
      <c r="A834" s="2322"/>
      <c r="B834" s="2322"/>
      <c r="C834" s="2324" t="s">
        <v>1390</v>
      </c>
      <c r="D834" s="2322" t="s">
        <v>2907</v>
      </c>
      <c r="E834" s="2322" t="s">
        <v>2835</v>
      </c>
      <c r="F834" s="2322"/>
      <c r="G834" s="2322"/>
      <c r="H834" s="2311" t="s">
        <v>483</v>
      </c>
      <c r="I834" s="1090">
        <v>0</v>
      </c>
      <c r="J834" s="1090"/>
      <c r="K834" s="1090"/>
      <c r="L834" s="1090"/>
      <c r="P834" s="1090" t="s">
        <v>2337</v>
      </c>
      <c r="Q834" s="2312" t="s">
        <v>1390</v>
      </c>
      <c r="R834" s="2318">
        <v>-1117.5899999999999</v>
      </c>
      <c r="S834" s="2318">
        <v>-63</v>
      </c>
      <c r="T834" s="2318">
        <v>0</v>
      </c>
      <c r="W834" s="2310" t="s">
        <v>287</v>
      </c>
      <c r="X834" s="2310" t="s">
        <v>417</v>
      </c>
      <c r="Y834" s="2310">
        <f>VLOOKUP(X834,Data!$D$2:$E$144,2,FALSE)</f>
        <v>43800000</v>
      </c>
    </row>
    <row r="835" spans="1:33" x14ac:dyDescent="0.2">
      <c r="A835" s="2322"/>
      <c r="B835" s="2322"/>
      <c r="C835" s="2324" t="s">
        <v>1402</v>
      </c>
      <c r="D835" s="2322" t="s">
        <v>2601</v>
      </c>
      <c r="E835" s="2322" t="s">
        <v>2443</v>
      </c>
      <c r="F835" s="2322"/>
      <c r="G835" s="2322"/>
      <c r="H835" s="2311" t="s">
        <v>495</v>
      </c>
      <c r="I835" s="1090">
        <v>0</v>
      </c>
      <c r="J835" s="1090"/>
      <c r="K835" s="1090"/>
      <c r="L835" s="1090"/>
      <c r="P835" s="1090" t="s">
        <v>2336</v>
      </c>
      <c r="Q835" s="2312" t="s">
        <v>1402</v>
      </c>
      <c r="R835" s="2318">
        <v>-257.02</v>
      </c>
      <c r="S835" s="2318">
        <v>0</v>
      </c>
      <c r="T835" s="2318">
        <v>0</v>
      </c>
      <c r="W835" s="2310" t="s">
        <v>276</v>
      </c>
      <c r="X835" s="2310" t="s">
        <v>311</v>
      </c>
      <c r="Y835" s="2310">
        <f>VLOOKUP(X835,Data!$D$2:$E$144,2,FALSE)</f>
        <v>66000000</v>
      </c>
    </row>
    <row r="836" spans="1:33" x14ac:dyDescent="0.2">
      <c r="C836" s="2312" t="s">
        <v>1403</v>
      </c>
      <c r="H836" s="2311" t="s">
        <v>496</v>
      </c>
      <c r="I836" s="2318"/>
      <c r="J836" s="2318"/>
      <c r="K836" s="2318"/>
      <c r="L836" s="2318"/>
      <c r="P836" s="2318"/>
      <c r="Q836" s="2312" t="s">
        <v>1403</v>
      </c>
      <c r="R836" s="2318">
        <v>-76.31</v>
      </c>
      <c r="S836" s="2318">
        <v>0</v>
      </c>
      <c r="T836" s="2318">
        <v>0</v>
      </c>
      <c r="Y836" s="2310" t="e">
        <f>VLOOKUP(X836,Data!$D$2:$E$144,2,FALSE)</f>
        <v>#N/A</v>
      </c>
    </row>
    <row r="837" spans="1:33" x14ac:dyDescent="0.2">
      <c r="C837" s="2312" t="s">
        <v>1404</v>
      </c>
      <c r="H837" s="2311" t="s">
        <v>497</v>
      </c>
      <c r="I837" s="2318"/>
      <c r="J837" s="2318"/>
      <c r="K837" s="2318"/>
      <c r="L837" s="2318"/>
      <c r="P837" s="2318"/>
      <c r="Q837" s="2312" t="s">
        <v>1404</v>
      </c>
      <c r="R837" s="2318">
        <v>-1231.5</v>
      </c>
      <c r="S837" s="2318">
        <v>0</v>
      </c>
      <c r="T837" s="2318">
        <v>0</v>
      </c>
      <c r="Y837" s="2310" t="e">
        <f>VLOOKUP(X837,Data!$D$2:$E$144,2,FALSE)</f>
        <v>#N/A</v>
      </c>
    </row>
    <row r="838" spans="1:33" ht="25.5" x14ac:dyDescent="0.2">
      <c r="A838" s="2322"/>
      <c r="B838" s="2322"/>
      <c r="C838" s="2324" t="s">
        <v>1408</v>
      </c>
      <c r="D838" s="2322" t="s">
        <v>2641</v>
      </c>
      <c r="E838" s="2322" t="s">
        <v>2372</v>
      </c>
      <c r="F838" s="2322"/>
      <c r="G838" s="2322"/>
      <c r="H838" s="2311" t="s">
        <v>501</v>
      </c>
      <c r="I838" s="1090">
        <v>0</v>
      </c>
      <c r="J838" s="1090"/>
      <c r="K838" s="1090"/>
      <c r="L838" s="1090"/>
      <c r="P838" s="1090" t="s">
        <v>2331</v>
      </c>
      <c r="Q838" s="2312" t="s">
        <v>1408</v>
      </c>
      <c r="R838" s="2318">
        <v>-363.66</v>
      </c>
      <c r="S838" s="2318">
        <v>0</v>
      </c>
      <c r="T838" s="2318">
        <v>0</v>
      </c>
      <c r="W838" s="2310" t="s">
        <v>287</v>
      </c>
      <c r="X838" s="2310" t="s">
        <v>417</v>
      </c>
      <c r="Y838" s="2310">
        <f>VLOOKUP(X838,Data!$D$2:$E$144,2,FALSE)</f>
        <v>43800000</v>
      </c>
    </row>
    <row r="839" spans="1:33" x14ac:dyDescent="0.2">
      <c r="A839" s="2322"/>
      <c r="B839" s="2322"/>
      <c r="C839" s="2324" t="s">
        <v>1410</v>
      </c>
      <c r="D839" s="280" t="s">
        <v>2930</v>
      </c>
      <c r="E839" s="2322" t="s">
        <v>2835</v>
      </c>
      <c r="F839" s="2322"/>
      <c r="G839" s="2322"/>
      <c r="H839" s="2311" t="s">
        <v>503</v>
      </c>
      <c r="I839" s="1090"/>
      <c r="J839" s="1090"/>
      <c r="K839" s="1090"/>
      <c r="L839" s="1090"/>
      <c r="P839" s="1090" t="s">
        <v>2331</v>
      </c>
      <c r="Q839" s="2312" t="s">
        <v>1410</v>
      </c>
      <c r="R839" s="2318">
        <v>-46.3</v>
      </c>
      <c r="S839" s="2318">
        <v>0</v>
      </c>
      <c r="T839" s="2318">
        <v>0</v>
      </c>
      <c r="Y839" s="2310" t="e">
        <f>VLOOKUP(X839,Data!$D$2:$E$144,2,FALSE)</f>
        <v>#N/A</v>
      </c>
    </row>
    <row r="840" spans="1:33" s="2315" customFormat="1" x14ac:dyDescent="0.2">
      <c r="A840" s="2310"/>
      <c r="B840" s="2310"/>
      <c r="C840" s="2312" t="s">
        <v>1414</v>
      </c>
      <c r="D840" s="2310"/>
      <c r="E840" s="2310"/>
      <c r="F840" s="2310"/>
      <c r="G840" s="2310"/>
      <c r="H840" s="2311" t="s">
        <v>507</v>
      </c>
      <c r="I840" s="2318"/>
      <c r="J840" s="2318"/>
      <c r="K840" s="2318"/>
      <c r="L840" s="2318"/>
      <c r="M840" s="2310"/>
      <c r="N840" s="2310"/>
      <c r="O840" s="2310"/>
      <c r="P840" s="2318"/>
      <c r="Q840" s="2312" t="s">
        <v>1414</v>
      </c>
      <c r="R840" s="2318">
        <v>-79.92</v>
      </c>
      <c r="S840" s="2318">
        <v>-183.52</v>
      </c>
      <c r="T840" s="2318">
        <v>0</v>
      </c>
      <c r="U840" s="2310"/>
      <c r="V840" s="2310"/>
      <c r="W840" s="2310"/>
      <c r="X840" s="2310"/>
      <c r="Y840" s="2310" t="e">
        <f>VLOOKUP(X840,Data!$D$2:$E$144,2,FALSE)</f>
        <v>#N/A</v>
      </c>
      <c r="AG840" s="2317"/>
    </row>
    <row r="841" spans="1:33" x14ac:dyDescent="0.2">
      <c r="A841" s="2322"/>
      <c r="B841" s="2322"/>
      <c r="C841" s="2324" t="s">
        <v>1417</v>
      </c>
      <c r="D841" s="2322" t="s">
        <v>2644</v>
      </c>
      <c r="E841" s="2322" t="s">
        <v>2372</v>
      </c>
      <c r="F841" s="2322"/>
      <c r="G841" s="2322"/>
      <c r="H841" s="2311" t="s">
        <v>510</v>
      </c>
      <c r="I841" s="1090">
        <v>0</v>
      </c>
      <c r="J841" s="1090"/>
      <c r="K841" s="1090"/>
      <c r="L841" s="1090"/>
      <c r="P841" s="1090" t="s">
        <v>2336</v>
      </c>
      <c r="Q841" s="2312" t="s">
        <v>1417</v>
      </c>
      <c r="R841" s="2318">
        <v>-63.52</v>
      </c>
      <c r="S841" s="2318">
        <v>-178.67</v>
      </c>
      <c r="T841" s="2318">
        <v>0</v>
      </c>
      <c r="W841" s="2310" t="s">
        <v>276</v>
      </c>
      <c r="X841" s="2310" t="s">
        <v>309</v>
      </c>
      <c r="Y841" s="2310">
        <f>VLOOKUP(X841,Data!$D$2:$E$144,2,FALSE)</f>
        <v>80500000</v>
      </c>
    </row>
    <row r="842" spans="1:33" ht="15" x14ac:dyDescent="0.25">
      <c r="A842" s="2322"/>
      <c r="B842" s="2322"/>
      <c r="C842" s="2324" t="s">
        <v>1419</v>
      </c>
      <c r="D842" s="281"/>
      <c r="E842" s="2322" t="s">
        <v>2832</v>
      </c>
      <c r="F842" s="2322"/>
      <c r="G842" s="2322"/>
      <c r="H842" s="2311" t="s">
        <v>512</v>
      </c>
      <c r="I842" s="1090">
        <v>0</v>
      </c>
      <c r="J842" s="1090"/>
      <c r="K842" s="1090"/>
      <c r="L842" s="1090"/>
      <c r="P842" s="1090" t="s">
        <v>2331</v>
      </c>
      <c r="Q842" s="2312" t="s">
        <v>1419</v>
      </c>
      <c r="R842" s="2318">
        <v>-5609.24</v>
      </c>
      <c r="S842" s="2318">
        <v>0</v>
      </c>
      <c r="T842" s="2318">
        <v>0</v>
      </c>
      <c r="Y842" s="2310" t="e">
        <f>VLOOKUP(X842,Data!$D$2:$E$144,2,FALSE)</f>
        <v>#N/A</v>
      </c>
    </row>
    <row r="843" spans="1:33" x14ac:dyDescent="0.2">
      <c r="A843" s="2322"/>
      <c r="B843" s="2322"/>
      <c r="C843" s="2324" t="s">
        <v>1426</v>
      </c>
      <c r="D843" s="2322" t="s">
        <v>2651</v>
      </c>
      <c r="E843" s="2322" t="s">
        <v>2372</v>
      </c>
      <c r="F843" s="2322"/>
      <c r="G843" s="2322"/>
      <c r="H843" s="2311" t="s">
        <v>519</v>
      </c>
      <c r="I843" s="1090">
        <v>0</v>
      </c>
      <c r="J843" s="1090"/>
      <c r="K843" s="1090"/>
      <c r="L843" s="1090"/>
      <c r="P843" s="1090" t="s">
        <v>2336</v>
      </c>
      <c r="Q843" s="2312" t="s">
        <v>1426</v>
      </c>
      <c r="R843" s="2318">
        <v>-3630</v>
      </c>
      <c r="S843" s="2318">
        <v>-2215</v>
      </c>
      <c r="T843" s="2318">
        <v>0</v>
      </c>
      <c r="W843" s="2310" t="s">
        <v>276</v>
      </c>
      <c r="X843" s="2310" t="s">
        <v>309</v>
      </c>
      <c r="Y843" s="2310">
        <f>VLOOKUP(X843,Data!$D$2:$E$144,2,FALSE)</f>
        <v>80500000</v>
      </c>
    </row>
    <row r="844" spans="1:33" x14ac:dyDescent="0.2">
      <c r="A844" s="2322"/>
      <c r="B844" s="2322"/>
      <c r="C844" s="2324" t="s">
        <v>1432</v>
      </c>
      <c r="D844" s="2322" t="s">
        <v>2651</v>
      </c>
      <c r="E844" s="2322" t="s">
        <v>2372</v>
      </c>
      <c r="F844" s="2322"/>
      <c r="G844" s="2322"/>
      <c r="H844" s="2311" t="s">
        <v>525</v>
      </c>
      <c r="I844" s="1090">
        <v>0</v>
      </c>
      <c r="J844" s="1090"/>
      <c r="K844" s="1090"/>
      <c r="L844" s="1090"/>
      <c r="P844" s="1090" t="s">
        <v>2336</v>
      </c>
      <c r="Q844" s="2312" t="s">
        <v>1432</v>
      </c>
      <c r="R844" s="2318">
        <v>0</v>
      </c>
      <c r="S844" s="2318">
        <v>-27890</v>
      </c>
      <c r="T844" s="2318">
        <v>0</v>
      </c>
      <c r="W844" s="2310" t="s">
        <v>276</v>
      </c>
      <c r="X844" s="2310" t="s">
        <v>309</v>
      </c>
      <c r="Y844" s="2310">
        <f>VLOOKUP(X844,Data!$D$2:$E$144,2,FALSE)</f>
        <v>80500000</v>
      </c>
    </row>
    <row r="845" spans="1:33" ht="25.5" x14ac:dyDescent="0.2">
      <c r="A845" s="2322"/>
      <c r="B845" s="2322"/>
      <c r="C845" s="2324" t="s">
        <v>1434</v>
      </c>
      <c r="D845" s="2322" t="s">
        <v>2542</v>
      </c>
      <c r="E845" s="2322" t="s">
        <v>2524</v>
      </c>
      <c r="F845" s="2322"/>
      <c r="G845" s="2322"/>
      <c r="H845" s="2311" t="s">
        <v>527</v>
      </c>
      <c r="I845" s="1090">
        <v>460</v>
      </c>
      <c r="J845" s="1090"/>
      <c r="K845" s="1090"/>
      <c r="L845" s="1090"/>
      <c r="P845" s="1090" t="s">
        <v>2337</v>
      </c>
      <c r="Q845" s="2312" t="s">
        <v>1434</v>
      </c>
      <c r="R845" s="2318">
        <v>-1030.2</v>
      </c>
      <c r="S845" s="2318">
        <v>-500</v>
      </c>
      <c r="T845" s="2318">
        <v>0</v>
      </c>
      <c r="W845" s="2310" t="s">
        <v>276</v>
      </c>
      <c r="X845" s="2310" t="s">
        <v>304</v>
      </c>
      <c r="Y845" s="2310">
        <f>VLOOKUP(X845,Data!$D$2:$E$144,2,FALSE)</f>
        <v>75100000</v>
      </c>
    </row>
    <row r="846" spans="1:33" x14ac:dyDescent="0.2">
      <c r="C846" s="2312" t="s">
        <v>1436</v>
      </c>
      <c r="H846" s="2311" t="s">
        <v>529</v>
      </c>
      <c r="I846" s="2318"/>
      <c r="J846" s="2318"/>
      <c r="K846" s="2318"/>
      <c r="L846" s="2318"/>
      <c r="P846" s="2318"/>
      <c r="Q846" s="2312" t="s">
        <v>1436</v>
      </c>
      <c r="R846" s="2318">
        <v>-368.85</v>
      </c>
      <c r="S846" s="2318">
        <v>0</v>
      </c>
      <c r="T846" s="2318">
        <v>0</v>
      </c>
      <c r="Y846" s="2310" t="e">
        <f>VLOOKUP(X846,Data!$D$2:$E$144,2,FALSE)</f>
        <v>#N/A</v>
      </c>
    </row>
    <row r="847" spans="1:33" x14ac:dyDescent="0.2">
      <c r="C847" s="2312" t="s">
        <v>1438</v>
      </c>
      <c r="H847" s="2311" t="s">
        <v>531</v>
      </c>
      <c r="I847" s="2318"/>
      <c r="J847" s="2318"/>
      <c r="K847" s="2318"/>
      <c r="L847" s="2318"/>
      <c r="P847" s="2318"/>
      <c r="Q847" s="2312" t="s">
        <v>1438</v>
      </c>
      <c r="R847" s="2318">
        <v>-7731.3</v>
      </c>
      <c r="S847" s="2318">
        <v>-1426.75</v>
      </c>
      <c r="T847" s="2318">
        <v>0</v>
      </c>
      <c r="Y847" s="2310" t="e">
        <f>VLOOKUP(X847,Data!$D$2:$E$144,2,FALSE)</f>
        <v>#N/A</v>
      </c>
    </row>
    <row r="848" spans="1:33" x14ac:dyDescent="0.2">
      <c r="A848" s="2315"/>
      <c r="B848" s="2315"/>
      <c r="C848" s="2314"/>
      <c r="D848" s="2315"/>
      <c r="E848" s="2315"/>
      <c r="F848" s="2315"/>
      <c r="G848" s="2315"/>
      <c r="H848" s="2313" t="s">
        <v>533</v>
      </c>
      <c r="I848" s="2319">
        <f>SUM(I849:I850)</f>
        <v>0</v>
      </c>
      <c r="J848" s="2319"/>
      <c r="K848" s="2319"/>
      <c r="L848" s="2319"/>
      <c r="M848" s="2315"/>
      <c r="N848" s="2315"/>
      <c r="O848" s="2315"/>
      <c r="P848" s="2319"/>
      <c r="Q848" s="2314" t="s">
        <v>1440</v>
      </c>
      <c r="R848" s="2319">
        <v>-611.53</v>
      </c>
      <c r="S848" s="2319">
        <v>-785.65</v>
      </c>
      <c r="T848" s="2319">
        <v>0</v>
      </c>
      <c r="U848" s="2315"/>
      <c r="V848" s="2315"/>
      <c r="W848" s="2315"/>
      <c r="X848" s="2315"/>
      <c r="Y848" s="2315" t="e">
        <f>VLOOKUP(X848,Data!$D$2:$E$144,2,FALSE)</f>
        <v>#N/A</v>
      </c>
    </row>
    <row r="849" spans="1:25" ht="25.5" x14ac:dyDescent="0.2">
      <c r="A849" s="2322"/>
      <c r="B849" s="2322"/>
      <c r="C849" s="2324" t="s">
        <v>3082</v>
      </c>
      <c r="D849" s="2322" t="s">
        <v>2656</v>
      </c>
      <c r="E849" s="2322" t="s">
        <v>2372</v>
      </c>
      <c r="F849" s="2322"/>
      <c r="G849" s="2322"/>
      <c r="H849" s="2311" t="s">
        <v>533</v>
      </c>
      <c r="I849" s="1090">
        <v>0</v>
      </c>
      <c r="J849" s="1090"/>
      <c r="K849" s="1090"/>
      <c r="L849" s="1090"/>
      <c r="P849" s="1090" t="s">
        <v>2337</v>
      </c>
      <c r="Q849" s="2312" t="s">
        <v>1440</v>
      </c>
      <c r="R849" s="1090"/>
      <c r="S849" s="1090"/>
      <c r="T849" s="1090"/>
      <c r="W849" s="2310" t="s">
        <v>276</v>
      </c>
      <c r="X849" s="2310" t="s">
        <v>309</v>
      </c>
      <c r="Y849" s="2310">
        <f>VLOOKUP(X849,Data!$D$2:$E$144,2,FALSE)</f>
        <v>80500000</v>
      </c>
    </row>
    <row r="850" spans="1:25" x14ac:dyDescent="0.2">
      <c r="A850" s="2322"/>
      <c r="B850" s="2322"/>
      <c r="C850" s="2324" t="s">
        <v>3083</v>
      </c>
      <c r="D850" s="2322" t="s">
        <v>3081</v>
      </c>
      <c r="E850" s="2322" t="s">
        <v>2835</v>
      </c>
      <c r="F850" s="2322"/>
      <c r="G850" s="2322"/>
      <c r="H850" s="2311" t="s">
        <v>533</v>
      </c>
      <c r="I850" s="1090">
        <v>0</v>
      </c>
      <c r="J850" s="1090"/>
      <c r="K850" s="1090"/>
      <c r="L850" s="1090"/>
      <c r="P850" s="1090" t="s">
        <v>2336</v>
      </c>
      <c r="Q850" s="2312" t="s">
        <v>1440</v>
      </c>
      <c r="R850" s="1090"/>
      <c r="S850" s="1090"/>
      <c r="T850" s="1090"/>
      <c r="W850" s="2310" t="s">
        <v>2379</v>
      </c>
      <c r="X850" s="2310" t="s">
        <v>338</v>
      </c>
      <c r="Y850" s="2310">
        <f>VLOOKUP(X850,Data!$D$2:$E$144,2,FALSE)</f>
        <v>18420000</v>
      </c>
    </row>
    <row r="851" spans="1:25" ht="25.5" x14ac:dyDescent="0.2">
      <c r="A851" s="2322"/>
      <c r="B851" s="2322"/>
      <c r="C851" s="2324" t="s">
        <v>1444</v>
      </c>
      <c r="D851" s="2322" t="s">
        <v>3040</v>
      </c>
      <c r="E851" s="2322" t="s">
        <v>2832</v>
      </c>
      <c r="F851" s="2322"/>
      <c r="G851" s="2322"/>
      <c r="H851" s="2311" t="s">
        <v>537</v>
      </c>
      <c r="I851" s="1090">
        <v>0</v>
      </c>
      <c r="J851" s="1090"/>
      <c r="K851" s="1090"/>
      <c r="L851" s="1090"/>
      <c r="P851" s="1090" t="s">
        <v>2336</v>
      </c>
      <c r="Q851" s="2312" t="s">
        <v>1444</v>
      </c>
      <c r="R851" s="2318">
        <v>-84.66</v>
      </c>
      <c r="S851" s="2318">
        <v>-128.16999999999999</v>
      </c>
      <c r="T851" s="2318">
        <v>0</v>
      </c>
      <c r="W851" s="2310" t="s">
        <v>287</v>
      </c>
      <c r="X851" s="2310" t="s">
        <v>417</v>
      </c>
      <c r="Y851" s="2310">
        <f>VLOOKUP(X851,Data!$D$2:$E$144,2,FALSE)</f>
        <v>43800000</v>
      </c>
    </row>
    <row r="852" spans="1:25" x14ac:dyDescent="0.2">
      <c r="C852" s="2312" t="s">
        <v>1450</v>
      </c>
      <c r="H852" s="2311" t="s">
        <v>543</v>
      </c>
      <c r="I852" s="2318"/>
      <c r="J852" s="2318"/>
      <c r="K852" s="2318"/>
      <c r="L852" s="2318"/>
      <c r="P852" s="2318"/>
      <c r="Q852" s="2312" t="s">
        <v>1450</v>
      </c>
      <c r="R852" s="2318">
        <v>-1035.69</v>
      </c>
      <c r="S852" s="2318">
        <v>0</v>
      </c>
      <c r="T852" s="2318">
        <v>0</v>
      </c>
      <c r="Y852" s="2310" t="e">
        <f>VLOOKUP(X852,Data!$D$2:$E$144,2,FALSE)</f>
        <v>#N/A</v>
      </c>
    </row>
    <row r="853" spans="1:25" x14ac:dyDescent="0.2">
      <c r="A853" s="2322"/>
      <c r="B853" s="2322"/>
      <c r="C853" s="2324" t="s">
        <v>1455</v>
      </c>
      <c r="D853" s="2322" t="s">
        <v>3009</v>
      </c>
      <c r="E853" s="2322" t="s">
        <v>2835</v>
      </c>
      <c r="F853" s="2322"/>
      <c r="G853" s="2322"/>
      <c r="H853" s="2311" t="s">
        <v>548</v>
      </c>
      <c r="I853" s="1090">
        <v>0</v>
      </c>
      <c r="J853" s="1090"/>
      <c r="K853" s="1090"/>
      <c r="L853" s="1090"/>
      <c r="P853" s="1090" t="s">
        <v>2331</v>
      </c>
      <c r="Q853" s="2312" t="s">
        <v>1455</v>
      </c>
      <c r="R853" s="2318">
        <v>-568.75</v>
      </c>
      <c r="S853" s="2318">
        <v>0</v>
      </c>
      <c r="T853" s="2318">
        <v>0</v>
      </c>
      <c r="Y853" s="2310" t="e">
        <f>VLOOKUP(X853,Data!$D$2:$E$144,2,FALSE)</f>
        <v>#N/A</v>
      </c>
    </row>
    <row r="854" spans="1:25" x14ac:dyDescent="0.2">
      <c r="C854" s="2312" t="s">
        <v>1457</v>
      </c>
      <c r="D854" s="282"/>
      <c r="H854" s="2311" t="s">
        <v>550</v>
      </c>
      <c r="I854" s="2318"/>
      <c r="J854" s="2318"/>
      <c r="K854" s="2318"/>
      <c r="L854" s="2318"/>
      <c r="P854" s="2318"/>
      <c r="Q854" s="2312" t="s">
        <v>1457</v>
      </c>
      <c r="R854" s="2318">
        <v>-124.63</v>
      </c>
      <c r="S854" s="2318">
        <v>0</v>
      </c>
      <c r="T854" s="2318">
        <v>0</v>
      </c>
      <c r="Y854" s="2310" t="e">
        <f>VLOOKUP(X854,Data!$D$2:$E$144,2,FALSE)</f>
        <v>#N/A</v>
      </c>
    </row>
    <row r="855" spans="1:25" x14ac:dyDescent="0.2">
      <c r="A855" s="2322"/>
      <c r="B855" s="2322"/>
      <c r="C855" s="2324" t="s">
        <v>1458</v>
      </c>
      <c r="D855" s="2322" t="s">
        <v>170</v>
      </c>
      <c r="E855" s="2322" t="s">
        <v>2835</v>
      </c>
      <c r="F855" s="2322"/>
      <c r="G855" s="2322"/>
      <c r="H855" s="2311" t="s">
        <v>551</v>
      </c>
      <c r="I855" s="1090">
        <v>0</v>
      </c>
      <c r="J855" s="1090"/>
      <c r="K855" s="1090"/>
      <c r="L855" s="1090"/>
      <c r="P855" s="1090" t="s">
        <v>2336</v>
      </c>
      <c r="Q855" s="2312" t="s">
        <v>1458</v>
      </c>
      <c r="R855" s="2318">
        <v>-1709.9</v>
      </c>
      <c r="S855" s="2318">
        <v>-792.4</v>
      </c>
      <c r="T855" s="2318">
        <v>0</v>
      </c>
      <c r="W855" s="2310" t="s">
        <v>2379</v>
      </c>
      <c r="X855" s="2310" t="s">
        <v>337</v>
      </c>
      <c r="Y855" s="2310">
        <f>VLOOKUP(X855,Data!$D$2:$E$144,2,FALSE)</f>
        <v>33730000</v>
      </c>
    </row>
    <row r="856" spans="1:25" ht="25.5" x14ac:dyDescent="0.2">
      <c r="A856" s="2322"/>
      <c r="B856" s="2322"/>
      <c r="C856" s="2324" t="s">
        <v>1459</v>
      </c>
      <c r="D856" s="2322" t="s">
        <v>3014</v>
      </c>
      <c r="E856" s="2322" t="s">
        <v>2832</v>
      </c>
      <c r="F856" s="2322"/>
      <c r="G856" s="2322"/>
      <c r="H856" s="2311" t="s">
        <v>552</v>
      </c>
      <c r="I856" s="1090">
        <v>0</v>
      </c>
      <c r="J856" s="1090"/>
      <c r="K856" s="1090"/>
      <c r="L856" s="1090"/>
      <c r="P856" s="1090" t="s">
        <v>2336</v>
      </c>
      <c r="Q856" s="2312" t="s">
        <v>1459</v>
      </c>
      <c r="R856" s="2318">
        <v>0</v>
      </c>
      <c r="S856" s="2318">
        <v>-37.53</v>
      </c>
      <c r="T856" s="2318">
        <v>0</v>
      </c>
      <c r="W856" s="2310" t="s">
        <v>287</v>
      </c>
      <c r="X856" s="2310" t="s">
        <v>412</v>
      </c>
      <c r="Y856" s="2310">
        <f>VLOOKUP(X856,Data!$D$2:$E$144,2,FALSE)</f>
        <v>34300000</v>
      </c>
    </row>
    <row r="857" spans="1:25" x14ac:dyDescent="0.2">
      <c r="C857" s="2312" t="s">
        <v>1460</v>
      </c>
      <c r="H857" s="2311" t="s">
        <v>553</v>
      </c>
      <c r="I857" s="2318"/>
      <c r="J857" s="2318"/>
      <c r="K857" s="2318"/>
      <c r="L857" s="2318"/>
      <c r="P857" s="2318"/>
      <c r="Q857" s="2312" t="s">
        <v>1460</v>
      </c>
      <c r="R857" s="2318">
        <v>-1751.49</v>
      </c>
      <c r="S857" s="2318">
        <v>0</v>
      </c>
      <c r="T857" s="2318">
        <v>0</v>
      </c>
      <c r="Y857" s="2310" t="e">
        <f>VLOOKUP(X857,Data!$D$2:$E$144,2,FALSE)</f>
        <v>#N/A</v>
      </c>
    </row>
    <row r="858" spans="1:25" x14ac:dyDescent="0.2">
      <c r="A858" s="2315"/>
      <c r="B858" s="2315"/>
      <c r="C858" s="2314"/>
      <c r="D858" s="2315"/>
      <c r="E858" s="2315"/>
      <c r="F858" s="2315"/>
      <c r="G858" s="2315"/>
      <c r="H858" s="2313" t="s">
        <v>554</v>
      </c>
      <c r="I858" s="2319">
        <f>SUM(I859:I860)</f>
        <v>0</v>
      </c>
      <c r="J858" s="2319"/>
      <c r="K858" s="2319"/>
      <c r="L858" s="2319"/>
      <c r="M858" s="2315"/>
      <c r="N858" s="2315"/>
      <c r="O858" s="2315"/>
      <c r="P858" s="2319"/>
      <c r="Q858" s="2314" t="s">
        <v>1461</v>
      </c>
      <c r="R858" s="2319">
        <v>-798</v>
      </c>
      <c r="S858" s="2319">
        <v>-1460</v>
      </c>
      <c r="T858" s="2319">
        <v>0</v>
      </c>
      <c r="U858" s="2315"/>
      <c r="V858" s="2315"/>
      <c r="W858" s="2315"/>
      <c r="X858" s="2315"/>
      <c r="Y858" s="2315"/>
    </row>
    <row r="859" spans="1:25" ht="25.5" x14ac:dyDescent="0.2">
      <c r="A859" s="2322"/>
      <c r="B859" s="2322"/>
      <c r="C859" s="2324" t="s">
        <v>2568</v>
      </c>
      <c r="D859" s="2322" t="s">
        <v>2545</v>
      </c>
      <c r="E859" s="2322" t="s">
        <v>2524</v>
      </c>
      <c r="F859" s="2322"/>
      <c r="G859" s="2322"/>
      <c r="H859" s="2311" t="s">
        <v>554</v>
      </c>
      <c r="I859" s="1090">
        <v>0</v>
      </c>
      <c r="J859" s="1090"/>
      <c r="K859" s="1090"/>
      <c r="L859" s="1090"/>
      <c r="P859" s="1090" t="s">
        <v>2337</v>
      </c>
      <c r="Q859" s="2312" t="s">
        <v>1461</v>
      </c>
      <c r="R859" s="1090"/>
      <c r="S859" s="1090"/>
      <c r="T859" s="1090"/>
      <c r="W859" s="2310" t="s">
        <v>284</v>
      </c>
      <c r="X859" s="2310" t="s">
        <v>388</v>
      </c>
      <c r="Y859" s="2310">
        <f>VLOOKUP(X859,Data!$D$2:$E$144,2,FALSE)</f>
        <v>22000000</v>
      </c>
    </row>
    <row r="860" spans="1:25" ht="25.5" x14ac:dyDescent="0.2">
      <c r="A860" s="2322"/>
      <c r="B860" s="2322"/>
      <c r="C860" s="2324" t="s">
        <v>2569</v>
      </c>
      <c r="D860" s="280" t="s">
        <v>554</v>
      </c>
      <c r="E860" s="2322" t="s">
        <v>2325</v>
      </c>
      <c r="F860" s="2322"/>
      <c r="G860" s="2322"/>
      <c r="H860" s="2311" t="s">
        <v>554</v>
      </c>
      <c r="I860" s="1090">
        <v>0</v>
      </c>
      <c r="J860" s="1090"/>
      <c r="K860" s="1090"/>
      <c r="L860" s="1090"/>
      <c r="P860" s="1090" t="s">
        <v>2331</v>
      </c>
      <c r="Q860" s="2312" t="s">
        <v>1461</v>
      </c>
      <c r="R860" s="1090"/>
      <c r="S860" s="1090"/>
      <c r="T860" s="1090"/>
      <c r="W860" s="2310" t="s">
        <v>284</v>
      </c>
      <c r="X860" s="2310" t="s">
        <v>388</v>
      </c>
      <c r="Y860" s="2310">
        <f>VLOOKUP(X860,Data!$D$2:$E$144,2,FALSE)</f>
        <v>22000000</v>
      </c>
    </row>
    <row r="861" spans="1:25" x14ac:dyDescent="0.2">
      <c r="C861" s="2312" t="s">
        <v>1467</v>
      </c>
      <c r="H861" s="2311" t="s">
        <v>560</v>
      </c>
      <c r="I861" s="2318"/>
      <c r="J861" s="2318"/>
      <c r="K861" s="2318"/>
      <c r="L861" s="2318"/>
      <c r="P861" s="2318"/>
      <c r="Q861" s="2312" t="s">
        <v>1467</v>
      </c>
      <c r="R861" s="2318">
        <v>-140</v>
      </c>
      <c r="S861" s="2318">
        <v>0</v>
      </c>
      <c r="T861" s="2318">
        <v>0</v>
      </c>
      <c r="Y861" s="2310" t="e">
        <f>VLOOKUP(X861,Data!$D$2:$E$144,2,FALSE)</f>
        <v>#N/A</v>
      </c>
    </row>
    <row r="862" spans="1:25" x14ac:dyDescent="0.2">
      <c r="C862" s="2312" t="s">
        <v>1468</v>
      </c>
      <c r="H862" s="2311" t="s">
        <v>561</v>
      </c>
      <c r="I862" s="2318" t="s">
        <v>320</v>
      </c>
      <c r="J862" s="2318"/>
      <c r="K862" s="2318"/>
      <c r="L862" s="2318"/>
      <c r="P862" s="2318"/>
      <c r="Q862" s="2312" t="s">
        <v>1468</v>
      </c>
      <c r="R862" s="2318">
        <v>-5096.51</v>
      </c>
      <c r="S862" s="2318">
        <v>-5096.51</v>
      </c>
      <c r="T862" s="2318">
        <v>0</v>
      </c>
      <c r="Y862" s="2310" t="e">
        <f>VLOOKUP(X862,Data!$D$2:$E$144,2,FALSE)</f>
        <v>#N/A</v>
      </c>
    </row>
    <row r="863" spans="1:25" x14ac:dyDescent="0.2">
      <c r="A863" s="2322"/>
      <c r="B863" s="2322"/>
      <c r="C863" s="2324" t="s">
        <v>1470</v>
      </c>
      <c r="D863" s="2322" t="s">
        <v>3026</v>
      </c>
      <c r="E863" s="2322" t="s">
        <v>2835</v>
      </c>
      <c r="F863" s="2322"/>
      <c r="G863" s="2322"/>
      <c r="H863" s="2311" t="s">
        <v>563</v>
      </c>
      <c r="I863" s="1090">
        <v>0</v>
      </c>
      <c r="J863" s="1090"/>
      <c r="K863" s="1090"/>
      <c r="L863" s="1090"/>
      <c r="P863" s="1090" t="s">
        <v>2336</v>
      </c>
      <c r="Q863" s="2312" t="s">
        <v>1470</v>
      </c>
      <c r="R863" s="2318">
        <v>-3115.35</v>
      </c>
      <c r="S863" s="2318">
        <v>-2317</v>
      </c>
      <c r="T863" s="2318">
        <v>0</v>
      </c>
      <c r="W863" s="2310" t="s">
        <v>2503</v>
      </c>
      <c r="X863" s="2310" t="s">
        <v>395</v>
      </c>
      <c r="Y863" s="2310">
        <f>VLOOKUP(X863,Data!$D$2:$E$144,2,FALSE)</f>
        <v>35110000</v>
      </c>
    </row>
    <row r="864" spans="1:25" x14ac:dyDescent="0.2">
      <c r="C864" s="2312" t="s">
        <v>1477</v>
      </c>
      <c r="H864" s="2311" t="s">
        <v>570</v>
      </c>
      <c r="I864" s="2318"/>
      <c r="J864" s="2318"/>
      <c r="K864" s="2318"/>
      <c r="L864" s="2318"/>
      <c r="P864" s="2318"/>
      <c r="Q864" s="2312" t="s">
        <v>1477</v>
      </c>
      <c r="R864" s="2318">
        <v>-31713.64</v>
      </c>
      <c r="S864" s="2318">
        <v>-3238.86</v>
      </c>
      <c r="T864" s="2318">
        <v>0</v>
      </c>
      <c r="Y864" s="2310" t="e">
        <f>VLOOKUP(X864,Data!$D$2:$E$144,2,FALSE)</f>
        <v>#N/A</v>
      </c>
    </row>
    <row r="865" spans="1:33" x14ac:dyDescent="0.2">
      <c r="C865" s="2312" t="s">
        <v>1481</v>
      </c>
      <c r="H865" s="2311" t="s">
        <v>574</v>
      </c>
      <c r="I865" s="2318"/>
      <c r="J865" s="2318"/>
      <c r="K865" s="2318"/>
      <c r="L865" s="2318"/>
      <c r="P865" s="2318"/>
      <c r="Q865" s="2312" t="s">
        <v>1481</v>
      </c>
      <c r="R865" s="2318">
        <v>-33729.75</v>
      </c>
      <c r="S865" s="2318">
        <v>-2390.6999999999998</v>
      </c>
      <c r="T865" s="2318">
        <v>0</v>
      </c>
      <c r="Y865" s="2310" t="e">
        <f>VLOOKUP(X865,Data!$D$2:$E$144,2,FALSE)</f>
        <v>#N/A</v>
      </c>
    </row>
    <row r="866" spans="1:33" s="2315" customFormat="1" x14ac:dyDescent="0.2">
      <c r="A866" s="2310"/>
      <c r="B866" s="2310"/>
      <c r="C866" s="2312" t="s">
        <v>1482</v>
      </c>
      <c r="D866" s="2310"/>
      <c r="E866" s="2310"/>
      <c r="F866" s="2310"/>
      <c r="G866" s="2310"/>
      <c r="H866" s="2311" t="s">
        <v>575</v>
      </c>
      <c r="I866" s="2318"/>
      <c r="J866" s="2318"/>
      <c r="K866" s="2318"/>
      <c r="L866" s="2318"/>
      <c r="M866" s="2310"/>
      <c r="N866" s="2310"/>
      <c r="O866" s="2310"/>
      <c r="P866" s="2318"/>
      <c r="Q866" s="2312" t="s">
        <v>1482</v>
      </c>
      <c r="R866" s="2318">
        <v>-99.95</v>
      </c>
      <c r="S866" s="2318">
        <v>0</v>
      </c>
      <c r="T866" s="2318">
        <v>0</v>
      </c>
      <c r="U866" s="2310"/>
      <c r="V866" s="2310"/>
      <c r="W866" s="2310"/>
      <c r="X866" s="2310"/>
      <c r="Y866" s="2310" t="e">
        <f>VLOOKUP(X866,Data!$D$2:$E$144,2,FALSE)</f>
        <v>#N/A</v>
      </c>
      <c r="AG866" s="2317"/>
    </row>
    <row r="867" spans="1:33" x14ac:dyDescent="0.2">
      <c r="A867" s="2322"/>
      <c r="B867" s="2322"/>
      <c r="C867" s="2324" t="s">
        <v>1488</v>
      </c>
      <c r="D867" s="2322" t="s">
        <v>3053</v>
      </c>
      <c r="E867" s="2322" t="s">
        <v>2835</v>
      </c>
      <c r="F867" s="2322"/>
      <c r="G867" s="2322"/>
      <c r="H867" s="2311" t="s">
        <v>581</v>
      </c>
      <c r="I867" s="1090">
        <v>0</v>
      </c>
      <c r="J867" s="1090"/>
      <c r="K867" s="1090"/>
      <c r="L867" s="1090"/>
      <c r="P867" s="1090" t="s">
        <v>2336</v>
      </c>
      <c r="Q867" s="2312" t="s">
        <v>1488</v>
      </c>
      <c r="R867" s="2318">
        <v>-11380.19</v>
      </c>
      <c r="S867" s="2318">
        <v>0</v>
      </c>
      <c r="T867" s="2318">
        <v>0</v>
      </c>
      <c r="W867" s="2310" t="s">
        <v>2503</v>
      </c>
      <c r="X867" s="2310" t="s">
        <v>395</v>
      </c>
      <c r="Y867" s="2310">
        <f>VLOOKUP(X867,Data!$D$2:$E$144,2,FALSE)</f>
        <v>35110000</v>
      </c>
    </row>
    <row r="868" spans="1:33" x14ac:dyDescent="0.2">
      <c r="A868" s="2322"/>
      <c r="B868" s="2322"/>
      <c r="C868" s="2324" t="s">
        <v>1489</v>
      </c>
      <c r="D868" s="2322" t="s">
        <v>3055</v>
      </c>
      <c r="E868" s="2322" t="s">
        <v>2835</v>
      </c>
      <c r="F868" s="2322"/>
      <c r="G868" s="2322"/>
      <c r="H868" s="2311" t="s">
        <v>582</v>
      </c>
      <c r="I868" s="1090">
        <v>0</v>
      </c>
      <c r="J868" s="1090"/>
      <c r="K868" s="1090"/>
      <c r="L868" s="1090"/>
      <c r="P868" s="1090" t="s">
        <v>2331</v>
      </c>
      <c r="Q868" s="2312" t="s">
        <v>1489</v>
      </c>
      <c r="R868" s="2318">
        <v>-72.95</v>
      </c>
      <c r="S868" s="2318">
        <v>0</v>
      </c>
      <c r="T868" s="2318">
        <v>0</v>
      </c>
      <c r="Y868" s="2310" t="e">
        <f>VLOOKUP(X868,Data!$D$2:$E$144,2,FALSE)</f>
        <v>#N/A</v>
      </c>
    </row>
    <row r="869" spans="1:33" x14ac:dyDescent="0.2">
      <c r="C869" s="2312" t="s">
        <v>1490</v>
      </c>
      <c r="H869" s="2311" t="s">
        <v>583</v>
      </c>
      <c r="I869" s="2318"/>
      <c r="J869" s="2318"/>
      <c r="K869" s="2318"/>
      <c r="L869" s="2318"/>
      <c r="P869" s="2318"/>
      <c r="Q869" s="2312" t="s">
        <v>1490</v>
      </c>
      <c r="R869" s="2318">
        <v>-80</v>
      </c>
      <c r="S869" s="2318">
        <v>-365.06</v>
      </c>
      <c r="T869" s="2318">
        <v>0</v>
      </c>
      <c r="Y869" s="2310" t="e">
        <f>VLOOKUP(X869,Data!$D$2:$E$144,2,FALSE)</f>
        <v>#N/A</v>
      </c>
    </row>
    <row r="870" spans="1:33" ht="15" x14ac:dyDescent="0.25">
      <c r="A870" s="2315"/>
      <c r="B870" s="2315"/>
      <c r="C870" s="2314"/>
      <c r="D870" s="466"/>
      <c r="E870" s="2315"/>
      <c r="F870" s="2315"/>
      <c r="G870" s="2315"/>
      <c r="H870" s="2313" t="s">
        <v>591</v>
      </c>
      <c r="I870" s="2319">
        <f>SUM(I871:I872)</f>
        <v>0</v>
      </c>
      <c r="J870" s="2319"/>
      <c r="K870" s="2319"/>
      <c r="L870" s="2319"/>
      <c r="M870" s="2315"/>
      <c r="N870" s="2315"/>
      <c r="O870" s="2315"/>
      <c r="P870" s="2319"/>
      <c r="Q870" s="2314" t="s">
        <v>1498</v>
      </c>
      <c r="R870" s="2319">
        <v>-77.459999999999994</v>
      </c>
      <c r="S870" s="2319">
        <v>-1388.21</v>
      </c>
      <c r="T870" s="2319">
        <v>0</v>
      </c>
      <c r="U870" s="2315"/>
      <c r="V870" s="2315"/>
      <c r="W870" s="2315"/>
      <c r="X870" s="2315"/>
      <c r="Y870" s="2315" t="e">
        <f>VLOOKUP(X870,Data!$D$2:$E$144,2,FALSE)</f>
        <v>#N/A</v>
      </c>
    </row>
    <row r="871" spans="1:33" ht="25.5" x14ac:dyDescent="0.2">
      <c r="A871" s="2322"/>
      <c r="B871" s="2322"/>
      <c r="C871" s="2324" t="s">
        <v>3077</v>
      </c>
      <c r="D871" s="14"/>
      <c r="E871" s="2322" t="s">
        <v>2524</v>
      </c>
      <c r="F871" s="2322"/>
      <c r="G871" s="2322"/>
      <c r="H871" s="2311" t="s">
        <v>591</v>
      </c>
      <c r="I871" s="1090">
        <v>0</v>
      </c>
      <c r="J871" s="1090"/>
      <c r="K871" s="1090"/>
      <c r="L871" s="1090"/>
      <c r="P871" s="1090" t="s">
        <v>2337</v>
      </c>
      <c r="Q871" s="2312" t="s">
        <v>1498</v>
      </c>
      <c r="R871" s="2318"/>
      <c r="S871" s="2318"/>
      <c r="T871" s="2318"/>
      <c r="Y871" s="2310" t="e">
        <f>VLOOKUP(X871,Data!$D$2:$E$144,2,FALSE)</f>
        <v>#N/A</v>
      </c>
    </row>
    <row r="872" spans="1:33" ht="25.5" x14ac:dyDescent="0.2">
      <c r="A872" s="2322"/>
      <c r="B872" s="2322"/>
      <c r="C872" s="2324" t="s">
        <v>3078</v>
      </c>
      <c r="D872" s="2322" t="s">
        <v>3076</v>
      </c>
      <c r="E872" s="2322" t="s">
        <v>2832</v>
      </c>
      <c r="F872" s="2322"/>
      <c r="G872" s="2322"/>
      <c r="H872" s="2311" t="s">
        <v>591</v>
      </c>
      <c r="I872" s="1090">
        <v>0</v>
      </c>
      <c r="J872" s="1090"/>
      <c r="K872" s="1090"/>
      <c r="L872" s="1090"/>
      <c r="P872" s="1090" t="s">
        <v>2336</v>
      </c>
      <c r="Q872" s="2312" t="s">
        <v>1498</v>
      </c>
      <c r="R872" s="2318"/>
      <c r="S872" s="2318"/>
      <c r="T872" s="2318"/>
      <c r="W872" s="2310" t="s">
        <v>287</v>
      </c>
      <c r="X872" s="2310" t="s">
        <v>415</v>
      </c>
      <c r="Y872" s="2310">
        <f>VLOOKUP(X872,Data!$D$2:$E$144,2,FALSE)</f>
        <v>34500000</v>
      </c>
    </row>
    <row r="873" spans="1:33" ht="25.5" x14ac:dyDescent="0.2">
      <c r="A873" s="2322"/>
      <c r="B873" s="2322"/>
      <c r="C873" s="2324" t="s">
        <v>1499</v>
      </c>
      <c r="D873" s="2322" t="s">
        <v>3079</v>
      </c>
      <c r="E873" s="2322" t="s">
        <v>2835</v>
      </c>
      <c r="F873" s="2322"/>
      <c r="G873" s="2322"/>
      <c r="H873" s="2311" t="s">
        <v>592</v>
      </c>
      <c r="I873" s="1090">
        <v>0</v>
      </c>
      <c r="J873" s="1090"/>
      <c r="K873" s="1090"/>
      <c r="L873" s="1090"/>
      <c r="P873" s="1090" t="s">
        <v>2336</v>
      </c>
      <c r="Q873" s="2312" t="s">
        <v>1499</v>
      </c>
      <c r="R873" s="2318">
        <v>-153.19999999999999</v>
      </c>
      <c r="S873" s="2318">
        <v>-448.46</v>
      </c>
      <c r="T873" s="2318">
        <v>0</v>
      </c>
      <c r="W873" s="2310" t="s">
        <v>2378</v>
      </c>
      <c r="X873" s="2310" t="s">
        <v>364</v>
      </c>
      <c r="Y873" s="2310">
        <f>VLOOKUP(X873,Data!$D$2:$E$144,2,FALSE)</f>
        <v>37420000</v>
      </c>
    </row>
    <row r="874" spans="1:33" x14ac:dyDescent="0.2">
      <c r="C874" s="2312" t="s">
        <v>1500</v>
      </c>
      <c r="H874" s="2311" t="s">
        <v>593</v>
      </c>
      <c r="I874" s="2318"/>
      <c r="J874" s="2318"/>
      <c r="K874" s="2318"/>
      <c r="L874" s="2318"/>
      <c r="P874" s="2318"/>
      <c r="Q874" s="2312" t="s">
        <v>1500</v>
      </c>
      <c r="R874" s="2318">
        <v>-5849.3</v>
      </c>
      <c r="S874" s="2318">
        <v>0</v>
      </c>
      <c r="T874" s="2318">
        <v>0</v>
      </c>
      <c r="Y874" s="2310" t="e">
        <f>VLOOKUP(X874,Data!$D$2:$E$144,2,FALSE)</f>
        <v>#N/A</v>
      </c>
    </row>
    <row r="875" spans="1:33" x14ac:dyDescent="0.2">
      <c r="A875" s="2322"/>
      <c r="B875" s="2322"/>
      <c r="C875" s="2312" t="s">
        <v>1502</v>
      </c>
      <c r="E875" s="2322" t="s">
        <v>2443</v>
      </c>
      <c r="F875" s="2322"/>
      <c r="G875" s="2322"/>
      <c r="H875" s="2311" t="s">
        <v>595</v>
      </c>
      <c r="I875" s="2318">
        <v>0</v>
      </c>
      <c r="J875" s="2318"/>
      <c r="K875" s="2318"/>
      <c r="L875" s="2318"/>
      <c r="P875" s="2318" t="s">
        <v>2331</v>
      </c>
      <c r="Q875" s="2312" t="s">
        <v>1502</v>
      </c>
      <c r="R875" s="2318">
        <v>-479.8</v>
      </c>
      <c r="S875" s="2318">
        <v>0</v>
      </c>
      <c r="T875" s="2318">
        <v>0</v>
      </c>
      <c r="Y875" s="2310" t="e">
        <f>VLOOKUP(X875,Data!$D$2:$E$144,2,FALSE)</f>
        <v>#N/A</v>
      </c>
    </row>
    <row r="876" spans="1:33" x14ac:dyDescent="0.2">
      <c r="A876" s="2322"/>
      <c r="B876" s="2322"/>
      <c r="C876" s="2312" t="s">
        <v>1503</v>
      </c>
      <c r="E876" s="2322" t="s">
        <v>2443</v>
      </c>
      <c r="F876" s="2322"/>
      <c r="G876" s="2322"/>
      <c r="H876" s="2311" t="s">
        <v>596</v>
      </c>
      <c r="I876" s="2318">
        <v>0</v>
      </c>
      <c r="J876" s="2318"/>
      <c r="K876" s="2318"/>
      <c r="L876" s="2318"/>
      <c r="P876" s="2318" t="s">
        <v>2331</v>
      </c>
      <c r="Q876" s="2312" t="s">
        <v>1503</v>
      </c>
      <c r="R876" s="2318">
        <v>-311.76</v>
      </c>
      <c r="S876" s="2318">
        <v>0</v>
      </c>
      <c r="T876" s="2318">
        <v>0</v>
      </c>
      <c r="Y876" s="2310" t="e">
        <f>VLOOKUP(X876,Data!$D$2:$E$144,2,FALSE)</f>
        <v>#N/A</v>
      </c>
    </row>
    <row r="877" spans="1:33" x14ac:dyDescent="0.2">
      <c r="A877" s="2322"/>
      <c r="B877" s="2322"/>
      <c r="C877" s="2312" t="s">
        <v>1504</v>
      </c>
      <c r="E877" s="2322" t="s">
        <v>2443</v>
      </c>
      <c r="F877" s="2322"/>
      <c r="G877" s="2322"/>
      <c r="H877" s="2311" t="s">
        <v>597</v>
      </c>
      <c r="I877" s="2318">
        <v>0</v>
      </c>
      <c r="J877" s="2318"/>
      <c r="K877" s="2318"/>
      <c r="L877" s="2318"/>
      <c r="P877" s="2318" t="s">
        <v>2331</v>
      </c>
      <c r="Q877" s="2312" t="s">
        <v>1504</v>
      </c>
      <c r="R877" s="2318">
        <v>-429.2</v>
      </c>
      <c r="S877" s="2318">
        <v>0</v>
      </c>
      <c r="T877" s="2318">
        <v>0</v>
      </c>
      <c r="Y877" s="2310" t="e">
        <f>VLOOKUP(X877,Data!$D$2:$E$144,2,FALSE)</f>
        <v>#N/A</v>
      </c>
    </row>
    <row r="878" spans="1:33" ht="15" x14ac:dyDescent="0.25">
      <c r="A878" s="2322"/>
      <c r="B878" s="2322"/>
      <c r="C878" s="2324" t="s">
        <v>1505</v>
      </c>
      <c r="D878" s="281"/>
      <c r="E878" s="2322" t="s">
        <v>2832</v>
      </c>
      <c r="F878" s="2322"/>
      <c r="G878" s="2322"/>
      <c r="H878" s="2311" t="s">
        <v>598</v>
      </c>
      <c r="I878" s="1090">
        <v>0</v>
      </c>
      <c r="J878" s="1090"/>
      <c r="K878" s="1090"/>
      <c r="L878" s="1090"/>
      <c r="P878" s="1090" t="s">
        <v>2331</v>
      </c>
      <c r="Q878" s="2312" t="s">
        <v>1505</v>
      </c>
      <c r="R878" s="2318">
        <v>-11104.84</v>
      </c>
      <c r="S878" s="2318">
        <v>0</v>
      </c>
      <c r="T878" s="2318">
        <v>0</v>
      </c>
      <c r="Y878" s="2310" t="e">
        <f>VLOOKUP(X878,Data!$D$2:$E$144,2,FALSE)</f>
        <v>#N/A</v>
      </c>
    </row>
    <row r="879" spans="1:33" x14ac:dyDescent="0.2">
      <c r="C879" s="2312" t="s">
        <v>1506</v>
      </c>
      <c r="H879" s="2311" t="s">
        <v>599</v>
      </c>
      <c r="I879" s="2318"/>
      <c r="J879" s="2318"/>
      <c r="K879" s="2318"/>
      <c r="L879" s="2318"/>
      <c r="P879" s="2318"/>
      <c r="Q879" s="2312" t="s">
        <v>1506</v>
      </c>
      <c r="R879" s="2318">
        <v>-3971.61</v>
      </c>
      <c r="S879" s="2318">
        <v>0</v>
      </c>
      <c r="T879" s="2318">
        <v>0</v>
      </c>
      <c r="Y879" s="2310" t="e">
        <f>VLOOKUP(X879,Data!$D$2:$E$144,2,FALSE)</f>
        <v>#N/A</v>
      </c>
    </row>
    <row r="880" spans="1:33" x14ac:dyDescent="0.2">
      <c r="A880" s="2322"/>
      <c r="B880" s="2322"/>
      <c r="C880" s="2324" t="s">
        <v>1511</v>
      </c>
      <c r="D880" s="2322" t="s">
        <v>2670</v>
      </c>
      <c r="E880" s="2322" t="s">
        <v>2372</v>
      </c>
      <c r="F880" s="2322"/>
      <c r="G880" s="2322"/>
      <c r="H880" s="2311" t="s">
        <v>604</v>
      </c>
      <c r="I880" s="1090">
        <v>0</v>
      </c>
      <c r="J880" s="1090"/>
      <c r="K880" s="1090"/>
      <c r="L880" s="1090"/>
      <c r="P880" s="1090" t="s">
        <v>2331</v>
      </c>
      <c r="Q880" s="2312" t="s">
        <v>1511</v>
      </c>
      <c r="R880" s="2318">
        <v>-1620.49</v>
      </c>
      <c r="S880" s="2318">
        <v>0</v>
      </c>
      <c r="T880" s="2318">
        <v>0</v>
      </c>
      <c r="W880" s="2310" t="s">
        <v>277</v>
      </c>
      <c r="X880" s="2310" t="s">
        <v>322</v>
      </c>
      <c r="Y880" s="2310">
        <f>VLOOKUP(X880,Data!$D$2:$E$144,2,FALSE)</f>
        <v>55520000</v>
      </c>
    </row>
    <row r="881" spans="1:33" x14ac:dyDescent="0.2">
      <c r="C881" s="2312" t="s">
        <v>1519</v>
      </c>
      <c r="H881" s="2311" t="s">
        <v>612</v>
      </c>
      <c r="I881" s="2318"/>
      <c r="J881" s="2318"/>
      <c r="K881" s="2318"/>
      <c r="L881" s="2318"/>
      <c r="P881" s="2318"/>
      <c r="Q881" s="2312" t="s">
        <v>1519</v>
      </c>
      <c r="R881" s="2318">
        <v>0</v>
      </c>
      <c r="S881" s="2318">
        <v>-5700</v>
      </c>
      <c r="T881" s="2318">
        <v>0</v>
      </c>
      <c r="Y881" s="2310" t="e">
        <f>VLOOKUP(X881,Data!$D$2:$E$144,2,FALSE)</f>
        <v>#N/A</v>
      </c>
    </row>
    <row r="882" spans="1:33" x14ac:dyDescent="0.2">
      <c r="C882" s="2312" t="s">
        <v>1524</v>
      </c>
      <c r="H882" s="2311" t="s">
        <v>617</v>
      </c>
      <c r="I882" s="2318"/>
      <c r="J882" s="2318"/>
      <c r="K882" s="2318"/>
      <c r="L882" s="2318"/>
      <c r="P882" s="2318"/>
      <c r="Q882" s="2312" t="s">
        <v>1524</v>
      </c>
      <c r="R882" s="2318">
        <v>-182.69</v>
      </c>
      <c r="S882" s="2318">
        <v>0</v>
      </c>
      <c r="T882" s="2318">
        <v>0</v>
      </c>
      <c r="Y882" s="2310" t="e">
        <f>VLOOKUP(X882,Data!$D$2:$E$144,2,FALSE)</f>
        <v>#N/A</v>
      </c>
    </row>
    <row r="883" spans="1:33" s="2315" customFormat="1" x14ac:dyDescent="0.2">
      <c r="A883" s="2322"/>
      <c r="B883" s="2322"/>
      <c r="C883" s="2324" t="s">
        <v>1528</v>
      </c>
      <c r="D883" s="2322" t="s">
        <v>3005</v>
      </c>
      <c r="E883" s="2322" t="s">
        <v>2835</v>
      </c>
      <c r="F883" s="2322"/>
      <c r="G883" s="2322"/>
      <c r="H883" s="2311" t="s">
        <v>621</v>
      </c>
      <c r="I883" s="1090">
        <v>0</v>
      </c>
      <c r="J883" s="1090"/>
      <c r="K883" s="1090"/>
      <c r="L883" s="1090"/>
      <c r="M883" s="2310"/>
      <c r="N883" s="2310"/>
      <c r="O883" s="2310"/>
      <c r="P883" s="1090" t="s">
        <v>2331</v>
      </c>
      <c r="Q883" s="2312" t="s">
        <v>1528</v>
      </c>
      <c r="R883" s="2318">
        <v>-2897</v>
      </c>
      <c r="S883" s="2318">
        <v>0</v>
      </c>
      <c r="T883" s="2318">
        <v>0</v>
      </c>
      <c r="U883" s="2310"/>
      <c r="V883" s="2310"/>
      <c r="W883" s="2310"/>
      <c r="X883" s="2310"/>
      <c r="Y883" s="2310" t="e">
        <f>VLOOKUP(X883,Data!$D$2:$E$144,2,FALSE)</f>
        <v>#N/A</v>
      </c>
      <c r="AG883" s="2317"/>
    </row>
    <row r="884" spans="1:33" ht="25.5" x14ac:dyDescent="0.2">
      <c r="A884" s="2322"/>
      <c r="B884" s="2322"/>
      <c r="C884" s="2324" t="s">
        <v>1540</v>
      </c>
      <c r="D884" s="2322" t="s">
        <v>3113</v>
      </c>
      <c r="E884" s="2322" t="s">
        <v>2835</v>
      </c>
      <c r="F884" s="2322"/>
      <c r="G884" s="2322"/>
      <c r="H884" s="2311" t="s">
        <v>633</v>
      </c>
      <c r="I884" s="1090">
        <v>0</v>
      </c>
      <c r="J884" s="1090"/>
      <c r="K884" s="1090"/>
      <c r="L884" s="1090"/>
      <c r="P884" s="1090" t="s">
        <v>2336</v>
      </c>
      <c r="Q884" s="2312" t="s">
        <v>1540</v>
      </c>
      <c r="R884" s="2318">
        <v>-41.47</v>
      </c>
      <c r="S884" s="2318">
        <v>0</v>
      </c>
      <c r="T884" s="2318">
        <v>0</v>
      </c>
      <c r="W884" s="2310" t="s">
        <v>284</v>
      </c>
      <c r="X884" s="2310" t="s">
        <v>389</v>
      </c>
      <c r="Y884" s="2310">
        <f>VLOOKUP(X884,Data!$D$2:$E$144,2,FALSE)</f>
        <v>30192700</v>
      </c>
    </row>
    <row r="885" spans="1:33" x14ac:dyDescent="0.2">
      <c r="C885" s="2312" t="s">
        <v>1542</v>
      </c>
      <c r="H885" s="2311" t="s">
        <v>635</v>
      </c>
      <c r="I885" s="2318"/>
      <c r="J885" s="2318"/>
      <c r="K885" s="2318"/>
      <c r="L885" s="2318"/>
      <c r="P885" s="2318"/>
      <c r="Q885" s="2312" t="s">
        <v>1542</v>
      </c>
      <c r="R885" s="2318">
        <v>-910</v>
      </c>
      <c r="S885" s="2318">
        <v>0</v>
      </c>
      <c r="T885" s="2318">
        <v>0</v>
      </c>
      <c r="Y885" s="2310" t="e">
        <f>VLOOKUP(X885,Data!$D$2:$E$144,2,FALSE)</f>
        <v>#N/A</v>
      </c>
    </row>
    <row r="886" spans="1:33" x14ac:dyDescent="0.2">
      <c r="C886" s="2312" t="s">
        <v>1544</v>
      </c>
      <c r="H886" s="2311" t="s">
        <v>637</v>
      </c>
      <c r="I886" s="2318"/>
      <c r="J886" s="2318"/>
      <c r="K886" s="2318"/>
      <c r="L886" s="2318"/>
      <c r="P886" s="2318"/>
      <c r="Q886" s="2312" t="s">
        <v>1544</v>
      </c>
      <c r="R886" s="2318">
        <v>-1320.82</v>
      </c>
      <c r="S886" s="2318">
        <v>0</v>
      </c>
      <c r="T886" s="2318">
        <v>0</v>
      </c>
      <c r="Y886" s="2310" t="e">
        <f>VLOOKUP(X886,Data!$D$2:$E$144,2,FALSE)</f>
        <v>#N/A</v>
      </c>
    </row>
    <row r="887" spans="1:33" x14ac:dyDescent="0.2">
      <c r="A887" s="2322"/>
      <c r="B887" s="2322"/>
      <c r="C887" s="2324" t="s">
        <v>1545</v>
      </c>
      <c r="D887" s="2322" t="s">
        <v>2670</v>
      </c>
      <c r="E887" s="2322" t="s">
        <v>2372</v>
      </c>
      <c r="F887" s="2322"/>
      <c r="G887" s="2322"/>
      <c r="H887" s="2311" t="s">
        <v>638</v>
      </c>
      <c r="I887" s="1090">
        <v>0</v>
      </c>
      <c r="J887" s="1090"/>
      <c r="K887" s="1090"/>
      <c r="L887" s="1090"/>
      <c r="P887" s="1090" t="s">
        <v>2331</v>
      </c>
      <c r="Q887" s="2312" t="s">
        <v>1545</v>
      </c>
      <c r="R887" s="2318">
        <v>-788.3</v>
      </c>
      <c r="S887" s="2318">
        <v>0</v>
      </c>
      <c r="T887" s="2318">
        <v>0</v>
      </c>
      <c r="W887" s="2310" t="s">
        <v>277</v>
      </c>
      <c r="X887" s="2310" t="s">
        <v>322</v>
      </c>
      <c r="Y887" s="2310">
        <f>VLOOKUP(X887,Data!$D$2:$E$144,2,FALSE)</f>
        <v>55520000</v>
      </c>
    </row>
    <row r="888" spans="1:33" x14ac:dyDescent="0.2">
      <c r="A888" s="2322"/>
      <c r="B888" s="2322"/>
      <c r="C888" s="2324" t="s">
        <v>1563</v>
      </c>
      <c r="D888" s="2322" t="s">
        <v>2567</v>
      </c>
      <c r="E888" s="2322" t="s">
        <v>2835</v>
      </c>
      <c r="F888" s="2322"/>
      <c r="G888" s="2322"/>
      <c r="H888" s="2311" t="s">
        <v>656</v>
      </c>
      <c r="I888" s="1090">
        <v>200</v>
      </c>
      <c r="J888" s="1090"/>
      <c r="K888" s="1090"/>
      <c r="L888" s="1090"/>
      <c r="P888" s="1090" t="s">
        <v>2336</v>
      </c>
      <c r="Q888" s="2312" t="s">
        <v>1563</v>
      </c>
      <c r="R888" s="2318">
        <v>-261.3</v>
      </c>
      <c r="S888" s="2318">
        <v>0</v>
      </c>
      <c r="T888" s="2318">
        <v>0</v>
      </c>
      <c r="W888" s="2310" t="s">
        <v>2503</v>
      </c>
      <c r="X888" s="2310" t="s">
        <v>395</v>
      </c>
      <c r="Y888" s="2310">
        <f>VLOOKUP(X888,Data!$D$2:$E$144,2,FALSE)</f>
        <v>35110000</v>
      </c>
    </row>
    <row r="889" spans="1:33" x14ac:dyDescent="0.2">
      <c r="C889" s="2312" t="s">
        <v>1565</v>
      </c>
      <c r="H889" s="2311" t="s">
        <v>658</v>
      </c>
      <c r="I889" s="2318"/>
      <c r="J889" s="2318"/>
      <c r="K889" s="2318"/>
      <c r="L889" s="2318"/>
      <c r="P889" s="2318"/>
      <c r="Q889" s="2312" t="s">
        <v>1565</v>
      </c>
      <c r="R889" s="2318">
        <v>-2027.43</v>
      </c>
      <c r="S889" s="2318">
        <v>-2721.75</v>
      </c>
      <c r="T889" s="2318">
        <v>0</v>
      </c>
      <c r="Y889" s="2310" t="e">
        <f>VLOOKUP(X889,Data!$D$2:$E$144,2,FALSE)</f>
        <v>#N/A</v>
      </c>
    </row>
    <row r="890" spans="1:33" ht="15" x14ac:dyDescent="0.25">
      <c r="A890" s="2322"/>
      <c r="B890" s="2322"/>
      <c r="C890" s="2324" t="s">
        <v>1573</v>
      </c>
      <c r="D890" s="281"/>
      <c r="E890" s="2322" t="s">
        <v>2832</v>
      </c>
      <c r="F890" s="2322"/>
      <c r="G890" s="2322"/>
      <c r="H890" s="2311" t="s">
        <v>666</v>
      </c>
      <c r="I890" s="1090">
        <v>0</v>
      </c>
      <c r="J890" s="1090"/>
      <c r="K890" s="1090"/>
      <c r="L890" s="1090"/>
      <c r="P890" s="1090" t="s">
        <v>2331</v>
      </c>
      <c r="Q890" s="2312" t="s">
        <v>1573</v>
      </c>
      <c r="R890" s="2318">
        <v>-1260.93</v>
      </c>
      <c r="S890" s="2318">
        <v>0</v>
      </c>
      <c r="T890" s="2318">
        <v>0</v>
      </c>
      <c r="Y890" s="2310" t="e">
        <f>VLOOKUP(X890,Data!$D$2:$E$144,2,FALSE)</f>
        <v>#N/A</v>
      </c>
    </row>
    <row r="891" spans="1:33" s="2315" customFormat="1" x14ac:dyDescent="0.2">
      <c r="A891" s="2310"/>
      <c r="B891" s="2310"/>
      <c r="C891" s="2312" t="s">
        <v>1574</v>
      </c>
      <c r="D891" s="2310"/>
      <c r="E891" s="2310"/>
      <c r="F891" s="2310"/>
      <c r="G891" s="2310"/>
      <c r="H891" s="2311" t="s">
        <v>667</v>
      </c>
      <c r="I891" s="2318"/>
      <c r="J891" s="2318"/>
      <c r="K891" s="2318"/>
      <c r="L891" s="2318"/>
      <c r="M891" s="2310"/>
      <c r="N891" s="2310"/>
      <c r="O891" s="2310"/>
      <c r="P891" s="2318"/>
      <c r="Q891" s="2312" t="s">
        <v>1574</v>
      </c>
      <c r="R891" s="2318">
        <v>-356.25</v>
      </c>
      <c r="S891" s="2318">
        <v>0</v>
      </c>
      <c r="T891" s="2318">
        <v>0</v>
      </c>
      <c r="U891" s="2310"/>
      <c r="V891" s="2310"/>
      <c r="W891" s="2310"/>
      <c r="X891" s="2310"/>
      <c r="Y891" s="2310" t="e">
        <f>VLOOKUP(X891,Data!$D$2:$E$144,2,FALSE)</f>
        <v>#N/A</v>
      </c>
      <c r="AG891" s="2317"/>
    </row>
    <row r="892" spans="1:33" ht="25.5" x14ac:dyDescent="0.2">
      <c r="A892" s="2322"/>
      <c r="B892" s="2322"/>
      <c r="C892" s="2324" t="s">
        <v>1578</v>
      </c>
      <c r="D892" s="2322" t="s">
        <v>2841</v>
      </c>
      <c r="E892" s="2322" t="s">
        <v>2835</v>
      </c>
      <c r="F892" s="2322"/>
      <c r="G892" s="2322"/>
      <c r="H892" s="2311" t="s">
        <v>671</v>
      </c>
      <c r="I892" s="1090">
        <v>0</v>
      </c>
      <c r="J892" s="1090"/>
      <c r="K892" s="1090"/>
      <c r="L892" s="1090"/>
      <c r="P892" s="1090" t="s">
        <v>2337</v>
      </c>
      <c r="Q892" s="2312" t="s">
        <v>1578</v>
      </c>
      <c r="R892" s="2318">
        <v>-853.13</v>
      </c>
      <c r="S892" s="2318">
        <v>-483.88</v>
      </c>
      <c r="T892" s="2318">
        <v>0</v>
      </c>
      <c r="W892" s="2310" t="s">
        <v>2757</v>
      </c>
      <c r="X892" s="2310" t="s">
        <v>328</v>
      </c>
      <c r="Y892" s="2310">
        <f>VLOOKUP(X892,Data!$D$2:$E$144,2,FALSE)</f>
        <v>39830000</v>
      </c>
    </row>
    <row r="893" spans="1:33" x14ac:dyDescent="0.2">
      <c r="C893" s="2312" t="s">
        <v>1582</v>
      </c>
      <c r="H893" s="2311" t="s">
        <v>675</v>
      </c>
      <c r="I893" s="2318"/>
      <c r="J893" s="2318"/>
      <c r="K893" s="2318"/>
      <c r="L893" s="2318"/>
      <c r="P893" s="2318"/>
      <c r="Q893" s="2312" t="s">
        <v>1582</v>
      </c>
      <c r="R893" s="2318">
        <v>-1600.53</v>
      </c>
      <c r="S893" s="2318">
        <v>0</v>
      </c>
      <c r="T893" s="2318">
        <v>0</v>
      </c>
      <c r="Y893" s="2310" t="e">
        <f>VLOOKUP(X893,Data!$D$2:$E$144,2,FALSE)</f>
        <v>#N/A</v>
      </c>
    </row>
    <row r="894" spans="1:33" x14ac:dyDescent="0.2">
      <c r="C894" s="2312" t="s">
        <v>1583</v>
      </c>
      <c r="H894" s="2311" t="s">
        <v>676</v>
      </c>
      <c r="I894" s="2318"/>
      <c r="J894" s="2318"/>
      <c r="K894" s="2318"/>
      <c r="L894" s="2318"/>
      <c r="P894" s="2318"/>
      <c r="Q894" s="2312" t="s">
        <v>1583</v>
      </c>
      <c r="R894" s="2318">
        <v>-99</v>
      </c>
      <c r="S894" s="2318">
        <v>0</v>
      </c>
      <c r="T894" s="2318">
        <v>0</v>
      </c>
      <c r="Y894" s="2310" t="e">
        <f>VLOOKUP(X894,Data!$D$2:$E$144,2,FALSE)</f>
        <v>#N/A</v>
      </c>
    </row>
    <row r="895" spans="1:33" x14ac:dyDescent="0.2">
      <c r="A895" s="2322"/>
      <c r="B895" s="2322"/>
      <c r="C895" s="2324" t="s">
        <v>1584</v>
      </c>
      <c r="D895" s="2322" t="s">
        <v>3194</v>
      </c>
      <c r="E895" s="2322" t="s">
        <v>2835</v>
      </c>
      <c r="F895" s="2322"/>
      <c r="G895" s="2322"/>
      <c r="H895" s="2311" t="s">
        <v>677</v>
      </c>
      <c r="I895" s="1090">
        <v>0</v>
      </c>
      <c r="J895" s="1090"/>
      <c r="K895" s="1090"/>
      <c r="L895" s="1090"/>
      <c r="P895" s="1090" t="s">
        <v>2336</v>
      </c>
      <c r="Q895" s="2312" t="s">
        <v>1584</v>
      </c>
      <c r="R895" s="2318">
        <v>-274.07</v>
      </c>
      <c r="S895" s="2318">
        <v>-442.49</v>
      </c>
      <c r="T895" s="2318">
        <v>0</v>
      </c>
      <c r="W895" s="2310" t="s">
        <v>2503</v>
      </c>
      <c r="X895" s="2310" t="s">
        <v>395</v>
      </c>
      <c r="Y895" s="2310">
        <f>VLOOKUP(X895,Data!$D$2:$E$144,2,FALSE)</f>
        <v>35110000</v>
      </c>
    </row>
    <row r="896" spans="1:33" ht="25.5" x14ac:dyDescent="0.2">
      <c r="A896" s="2322"/>
      <c r="B896" s="2322"/>
      <c r="C896" s="2324" t="s">
        <v>1585</v>
      </c>
      <c r="D896" s="2322" t="s">
        <v>2691</v>
      </c>
      <c r="E896" s="2322" t="s">
        <v>2372</v>
      </c>
      <c r="F896" s="2322"/>
      <c r="G896" s="2322"/>
      <c r="H896" s="2311" t="s">
        <v>678</v>
      </c>
      <c r="I896" s="1090">
        <v>0</v>
      </c>
      <c r="J896" s="1090"/>
      <c r="K896" s="1090"/>
      <c r="L896" s="1090"/>
      <c r="P896" s="1090" t="s">
        <v>2331</v>
      </c>
      <c r="Q896" s="2312" t="s">
        <v>1585</v>
      </c>
      <c r="R896" s="2318">
        <v>0</v>
      </c>
      <c r="S896" s="2318">
        <v>-1095</v>
      </c>
      <c r="T896" s="2318">
        <v>0</v>
      </c>
      <c r="W896" s="2310" t="s">
        <v>276</v>
      </c>
      <c r="X896" s="2310" t="s">
        <v>309</v>
      </c>
      <c r="Y896" s="2310">
        <f>VLOOKUP(X896,Data!$D$2:$E$144,2,FALSE)</f>
        <v>80500000</v>
      </c>
    </row>
    <row r="897" spans="1:33" x14ac:dyDescent="0.2">
      <c r="C897" s="2312" t="s">
        <v>1588</v>
      </c>
      <c r="H897" s="2311" t="s">
        <v>681</v>
      </c>
      <c r="I897" s="2318"/>
      <c r="J897" s="2318"/>
      <c r="K897" s="2318"/>
      <c r="L897" s="2318"/>
      <c r="P897" s="2318"/>
      <c r="Q897" s="2312" t="s">
        <v>1588</v>
      </c>
      <c r="R897" s="2318">
        <v>-107</v>
      </c>
      <c r="S897" s="2318">
        <v>-110</v>
      </c>
      <c r="T897" s="2318">
        <v>0</v>
      </c>
      <c r="Y897" s="2310" t="e">
        <f>VLOOKUP(X897,Data!$D$2:$E$144,2,FALSE)</f>
        <v>#N/A</v>
      </c>
    </row>
    <row r="898" spans="1:33" s="2315" customFormat="1" x14ac:dyDescent="0.2">
      <c r="A898" s="2322"/>
      <c r="B898" s="2322"/>
      <c r="C898" s="2324" t="s">
        <v>1592</v>
      </c>
      <c r="D898" s="2322" t="s">
        <v>2851</v>
      </c>
      <c r="E898" s="2322" t="s">
        <v>2835</v>
      </c>
      <c r="F898" s="2322"/>
      <c r="G898" s="2322"/>
      <c r="H898" s="2311" t="s">
        <v>685</v>
      </c>
      <c r="I898" s="1090">
        <v>0</v>
      </c>
      <c r="J898" s="1090"/>
      <c r="K898" s="1090"/>
      <c r="L898" s="1090"/>
      <c r="M898" s="2310"/>
      <c r="N898" s="2310"/>
      <c r="O898" s="2310"/>
      <c r="P898" s="1090" t="s">
        <v>2331</v>
      </c>
      <c r="Q898" s="2312" t="s">
        <v>1592</v>
      </c>
      <c r="R898" s="2318">
        <v>-641.35</v>
      </c>
      <c r="S898" s="2318">
        <v>-218.7</v>
      </c>
      <c r="T898" s="2318">
        <v>0</v>
      </c>
      <c r="U898" s="2310"/>
      <c r="V898" s="2310"/>
      <c r="W898" s="2310"/>
      <c r="X898" s="2310"/>
      <c r="Y898" s="2310" t="e">
        <f>VLOOKUP(X898,Data!$D$2:$E$144,2,FALSE)</f>
        <v>#N/A</v>
      </c>
      <c r="AG898" s="2317"/>
    </row>
    <row r="899" spans="1:33" x14ac:dyDescent="0.2">
      <c r="C899" s="2312" t="s">
        <v>1593</v>
      </c>
      <c r="H899" s="2311" t="s">
        <v>686</v>
      </c>
      <c r="I899" s="2318"/>
      <c r="J899" s="2318"/>
      <c r="K899" s="2318"/>
      <c r="L899" s="2318"/>
      <c r="P899" s="2318"/>
      <c r="Q899" s="2312" t="s">
        <v>1593</v>
      </c>
      <c r="R899" s="2318">
        <v>-890.89</v>
      </c>
      <c r="S899" s="2318">
        <v>-370.91</v>
      </c>
      <c r="T899" s="2318">
        <v>0</v>
      </c>
      <c r="Y899" s="2310" t="e">
        <f>VLOOKUP(X899,Data!$D$2:$E$144,2,FALSE)</f>
        <v>#N/A</v>
      </c>
    </row>
    <row r="900" spans="1:33" ht="15" x14ac:dyDescent="0.25">
      <c r="A900" s="2322"/>
      <c r="B900" s="2322"/>
      <c r="C900" s="2324" t="s">
        <v>1595</v>
      </c>
      <c r="D900" s="281"/>
      <c r="E900" s="2322" t="s">
        <v>2832</v>
      </c>
      <c r="F900" s="2322"/>
      <c r="G900" s="2322"/>
      <c r="H900" s="2311" t="s">
        <v>688</v>
      </c>
      <c r="I900" s="1090">
        <v>0</v>
      </c>
      <c r="J900" s="1090"/>
      <c r="K900" s="1090"/>
      <c r="L900" s="1090"/>
      <c r="P900" s="1090" t="s">
        <v>2331</v>
      </c>
      <c r="Q900" s="2312" t="s">
        <v>1595</v>
      </c>
      <c r="R900" s="2318">
        <v>-198.61</v>
      </c>
      <c r="S900" s="2318">
        <v>-35</v>
      </c>
      <c r="T900" s="2318">
        <v>0</v>
      </c>
      <c r="Y900" s="2310" t="e">
        <f>VLOOKUP(X900,Data!$D$2:$E$144,2,FALSE)</f>
        <v>#N/A</v>
      </c>
    </row>
    <row r="901" spans="1:33" x14ac:dyDescent="0.2">
      <c r="C901" s="2312" t="s">
        <v>1599</v>
      </c>
      <c r="H901" s="2311" t="s">
        <v>692</v>
      </c>
      <c r="I901" s="2318"/>
      <c r="J901" s="2318"/>
      <c r="K901" s="2318"/>
      <c r="L901" s="2318"/>
      <c r="P901" s="2318"/>
      <c r="Q901" s="2312" t="s">
        <v>1599</v>
      </c>
      <c r="R901" s="2318">
        <v>-4875</v>
      </c>
      <c r="S901" s="2318">
        <v>0</v>
      </c>
      <c r="T901" s="2318">
        <v>0</v>
      </c>
      <c r="Y901" s="2310" t="e">
        <f>VLOOKUP(X901,Data!$D$2:$E$144,2,FALSE)</f>
        <v>#N/A</v>
      </c>
    </row>
    <row r="902" spans="1:33" x14ac:dyDescent="0.2">
      <c r="C902" s="2312" t="s">
        <v>1602</v>
      </c>
      <c r="H902" s="2311" t="s">
        <v>695</v>
      </c>
      <c r="I902" s="2318"/>
      <c r="J902" s="2318"/>
      <c r="K902" s="2318"/>
      <c r="L902" s="2318"/>
      <c r="P902" s="2318"/>
      <c r="Q902" s="2312" t="s">
        <v>1602</v>
      </c>
      <c r="R902" s="2318">
        <v>-50</v>
      </c>
      <c r="S902" s="2318">
        <v>0</v>
      </c>
      <c r="T902" s="2318">
        <v>0</v>
      </c>
      <c r="Y902" s="2310" t="e">
        <f>VLOOKUP(X902,Data!$D$2:$E$144,2,FALSE)</f>
        <v>#N/A</v>
      </c>
    </row>
    <row r="903" spans="1:33" x14ac:dyDescent="0.2">
      <c r="A903" s="2322"/>
      <c r="B903" s="2322"/>
      <c r="C903" s="2324" t="s">
        <v>1603</v>
      </c>
      <c r="D903" s="2322" t="s">
        <v>3217</v>
      </c>
      <c r="E903" s="2322" t="s">
        <v>2835</v>
      </c>
      <c r="F903" s="2322"/>
      <c r="G903" s="2322"/>
      <c r="H903" s="2311" t="s">
        <v>696</v>
      </c>
      <c r="I903" s="1090">
        <v>0</v>
      </c>
      <c r="J903" s="1090"/>
      <c r="K903" s="1090"/>
      <c r="L903" s="1090"/>
      <c r="P903" s="1090" t="s">
        <v>2336</v>
      </c>
      <c r="Q903" s="2312" t="s">
        <v>1603</v>
      </c>
      <c r="R903" s="2318">
        <v>-2318.81</v>
      </c>
      <c r="S903" s="2318">
        <v>0</v>
      </c>
      <c r="T903" s="2318">
        <v>0</v>
      </c>
      <c r="W903" s="2310" t="s">
        <v>2503</v>
      </c>
      <c r="X903" s="2310" t="s">
        <v>395</v>
      </c>
      <c r="Y903" s="2310">
        <f>VLOOKUP(X903,Data!$D$2:$E$144,2,FALSE)</f>
        <v>35110000</v>
      </c>
    </row>
    <row r="904" spans="1:33" x14ac:dyDescent="0.2">
      <c r="C904" s="2312" t="s">
        <v>1612</v>
      </c>
      <c r="H904" s="2311" t="s">
        <v>705</v>
      </c>
      <c r="I904" s="2318"/>
      <c r="J904" s="2318"/>
      <c r="K904" s="2318"/>
      <c r="L904" s="2318"/>
      <c r="P904" s="2318"/>
      <c r="Q904" s="2312" t="s">
        <v>1612</v>
      </c>
      <c r="R904" s="2318">
        <v>-35.85</v>
      </c>
      <c r="S904" s="2318">
        <v>-481.5</v>
      </c>
      <c r="T904" s="2318">
        <v>0</v>
      </c>
      <c r="Y904" s="2310" t="e">
        <f>VLOOKUP(X904,Data!$D$2:$E$144,2,FALSE)</f>
        <v>#N/A</v>
      </c>
    </row>
    <row r="905" spans="1:33" x14ac:dyDescent="0.2">
      <c r="A905" s="2322"/>
      <c r="B905" s="2322"/>
      <c r="C905" s="2324" t="s">
        <v>1622</v>
      </c>
      <c r="D905" s="2322" t="s">
        <v>3067</v>
      </c>
      <c r="E905" s="2322" t="s">
        <v>2835</v>
      </c>
      <c r="F905" s="2322"/>
      <c r="G905" s="2322"/>
      <c r="H905" s="2311" t="s">
        <v>715</v>
      </c>
      <c r="I905" s="1090">
        <v>0</v>
      </c>
      <c r="J905" s="1090"/>
      <c r="K905" s="1090"/>
      <c r="L905" s="1090"/>
      <c r="P905" s="1090" t="s">
        <v>2331</v>
      </c>
      <c r="Q905" s="2312" t="s">
        <v>1622</v>
      </c>
      <c r="R905" s="2318">
        <v>-1005.5</v>
      </c>
      <c r="S905" s="2318">
        <v>0</v>
      </c>
      <c r="T905" s="2318">
        <v>0</v>
      </c>
      <c r="Y905" s="2310" t="e">
        <f>VLOOKUP(X905,Data!$D$2:$E$144,2,FALSE)</f>
        <v>#N/A</v>
      </c>
    </row>
    <row r="906" spans="1:33" x14ac:dyDescent="0.2">
      <c r="A906" s="2322"/>
      <c r="B906" s="2322"/>
      <c r="C906" s="2324" t="s">
        <v>1627</v>
      </c>
      <c r="D906" s="2322" t="s">
        <v>3041</v>
      </c>
      <c r="E906" s="2322" t="s">
        <v>2832</v>
      </c>
      <c r="F906" s="2322"/>
      <c r="G906" s="2322"/>
      <c r="H906" s="2311" t="s">
        <v>720</v>
      </c>
      <c r="I906" s="1090">
        <v>0</v>
      </c>
      <c r="J906" s="1090"/>
      <c r="K906" s="1090"/>
      <c r="L906" s="1090"/>
      <c r="P906" s="1090" t="s">
        <v>2336</v>
      </c>
      <c r="Q906" s="2312" t="s">
        <v>1627</v>
      </c>
      <c r="R906" s="2318">
        <v>-105.5</v>
      </c>
      <c r="S906" s="2318">
        <v>0</v>
      </c>
      <c r="T906" s="2318">
        <v>0</v>
      </c>
      <c r="W906" s="2310" t="s">
        <v>286</v>
      </c>
      <c r="X906" s="2310" t="s">
        <v>404</v>
      </c>
      <c r="Y906" s="2310">
        <f>VLOOKUP(X906,Data!$D$2:$E$144,2,FALSE)</f>
        <v>35120000</v>
      </c>
    </row>
    <row r="907" spans="1:33" ht="15" x14ac:dyDescent="0.25">
      <c r="A907" s="2322"/>
      <c r="B907" s="2322"/>
      <c r="C907" s="2324" t="s">
        <v>1629</v>
      </c>
      <c r="D907" s="281"/>
      <c r="E907" s="2322" t="s">
        <v>2832</v>
      </c>
      <c r="F907" s="2322"/>
      <c r="G907" s="2322"/>
      <c r="H907" s="2311" t="s">
        <v>722</v>
      </c>
      <c r="I907" s="1090">
        <v>0</v>
      </c>
      <c r="J907" s="1090"/>
      <c r="K907" s="1090"/>
      <c r="L907" s="1090"/>
      <c r="P907" s="1090" t="s">
        <v>2331</v>
      </c>
      <c r="Q907" s="2312" t="s">
        <v>1629</v>
      </c>
      <c r="R907" s="2318">
        <v>-462.03</v>
      </c>
      <c r="S907" s="2318">
        <v>0</v>
      </c>
      <c r="T907" s="2318">
        <v>0</v>
      </c>
      <c r="Y907" s="2310" t="e">
        <f>VLOOKUP(X907,Data!$D$2:$E$144,2,FALSE)</f>
        <v>#N/A</v>
      </c>
    </row>
    <row r="908" spans="1:33" x14ac:dyDescent="0.2">
      <c r="C908" s="2312" t="s">
        <v>1630</v>
      </c>
      <c r="H908" s="2311" t="s">
        <v>723</v>
      </c>
      <c r="I908" s="2318"/>
      <c r="J908" s="2318"/>
      <c r="K908" s="2318"/>
      <c r="L908" s="2318"/>
      <c r="P908" s="2318"/>
      <c r="Q908" s="2312" t="s">
        <v>1630</v>
      </c>
      <c r="R908" s="2318">
        <v>-34.47</v>
      </c>
      <c r="S908" s="2318">
        <v>0</v>
      </c>
      <c r="T908" s="2318">
        <v>0</v>
      </c>
      <c r="Y908" s="2310" t="e">
        <f>VLOOKUP(X908,Data!$D$2:$E$144,2,FALSE)</f>
        <v>#N/A</v>
      </c>
    </row>
    <row r="909" spans="1:33" x14ac:dyDescent="0.2">
      <c r="C909" s="2312" t="s">
        <v>1632</v>
      </c>
      <c r="H909" s="2311" t="s">
        <v>725</v>
      </c>
      <c r="I909" s="2318"/>
      <c r="J909" s="2318"/>
      <c r="K909" s="2318"/>
      <c r="L909" s="2318"/>
      <c r="P909" s="2318"/>
      <c r="Q909" s="2312" t="s">
        <v>1632</v>
      </c>
      <c r="R909" s="2318">
        <v>-2630.95</v>
      </c>
      <c r="S909" s="2318">
        <v>-99.5</v>
      </c>
      <c r="T909" s="2318">
        <v>0</v>
      </c>
      <c r="Y909" s="2310" t="e">
        <f>VLOOKUP(X909,Data!$D$2:$E$144,2,FALSE)</f>
        <v>#N/A</v>
      </c>
    </row>
    <row r="910" spans="1:33" ht="25.5" x14ac:dyDescent="0.2">
      <c r="A910" s="2322"/>
      <c r="B910" s="2322"/>
      <c r="C910" s="2324" t="s">
        <v>1634</v>
      </c>
      <c r="D910" s="2322" t="s">
        <v>2892</v>
      </c>
      <c r="E910" s="2322" t="s">
        <v>2835</v>
      </c>
      <c r="F910" s="2322"/>
      <c r="G910" s="2322"/>
      <c r="H910" s="2311" t="s">
        <v>727</v>
      </c>
      <c r="I910" s="1090">
        <v>0</v>
      </c>
      <c r="J910" s="1090"/>
      <c r="K910" s="1090"/>
      <c r="L910" s="1090"/>
      <c r="P910" s="1090" t="s">
        <v>2336</v>
      </c>
      <c r="Q910" s="2312" t="s">
        <v>1634</v>
      </c>
      <c r="R910" s="2318">
        <v>-11456.28</v>
      </c>
      <c r="S910" s="2318">
        <v>-1002</v>
      </c>
      <c r="T910" s="2318">
        <v>0</v>
      </c>
      <c r="W910" s="2310" t="s">
        <v>287</v>
      </c>
      <c r="X910" s="2310" t="s">
        <v>417</v>
      </c>
      <c r="Y910" s="2310">
        <f>VLOOKUP(X910,Data!$D$2:$E$144,2,FALSE)</f>
        <v>43800000</v>
      </c>
    </row>
    <row r="911" spans="1:33" x14ac:dyDescent="0.2">
      <c r="A911" s="2322"/>
      <c r="B911" s="2322"/>
      <c r="C911" s="2324" t="s">
        <v>1636</v>
      </c>
      <c r="D911" s="2322" t="s">
        <v>2935</v>
      </c>
      <c r="E911" s="2322" t="s">
        <v>2835</v>
      </c>
      <c r="F911" s="2322"/>
      <c r="G911" s="2322"/>
      <c r="H911" s="2311" t="s">
        <v>729</v>
      </c>
      <c r="I911" s="1090">
        <v>0</v>
      </c>
      <c r="J911" s="1090"/>
      <c r="K911" s="1090"/>
      <c r="L911" s="1090"/>
      <c r="P911" s="1090" t="s">
        <v>2336</v>
      </c>
      <c r="Q911" s="2312" t="s">
        <v>1636</v>
      </c>
      <c r="R911" s="2318">
        <v>-1284.5</v>
      </c>
      <c r="S911" s="2318">
        <v>-1096.58</v>
      </c>
      <c r="T911" s="2318">
        <v>0</v>
      </c>
      <c r="W911" s="2310" t="s">
        <v>277</v>
      </c>
      <c r="X911" s="2310" t="s">
        <v>321</v>
      </c>
      <c r="Y911" s="2310">
        <f>VLOOKUP(X911,Data!$D$2:$E$144,2,FALSE)</f>
        <v>39310000</v>
      </c>
    </row>
    <row r="912" spans="1:33" x14ac:dyDescent="0.2">
      <c r="A912" s="2322"/>
      <c r="B912" s="2322"/>
      <c r="C912" s="2324" t="s">
        <v>1637</v>
      </c>
      <c r="D912" s="2322" t="s">
        <v>2701</v>
      </c>
      <c r="E912" s="2322" t="s">
        <v>2372</v>
      </c>
      <c r="F912" s="2322"/>
      <c r="G912" s="2322"/>
      <c r="H912" s="2311" t="s">
        <v>730</v>
      </c>
      <c r="I912" s="1090">
        <v>0</v>
      </c>
      <c r="J912" s="1090"/>
      <c r="K912" s="1090"/>
      <c r="L912" s="1090"/>
      <c r="P912" s="1090" t="s">
        <v>2331</v>
      </c>
      <c r="Q912" s="2312" t="s">
        <v>1637</v>
      </c>
      <c r="R912" s="2318">
        <v>-4540</v>
      </c>
      <c r="S912" s="2318">
        <v>0</v>
      </c>
      <c r="T912" s="2318">
        <v>0</v>
      </c>
      <c r="Y912" s="2310" t="e">
        <f>VLOOKUP(X912,Data!$D$2:$E$144,2,FALSE)</f>
        <v>#N/A</v>
      </c>
    </row>
    <row r="913" spans="1:25" x14ac:dyDescent="0.2">
      <c r="C913" s="2312" t="s">
        <v>1640</v>
      </c>
      <c r="D913" s="2310" t="s">
        <v>2354</v>
      </c>
      <c r="E913" s="2310" t="s">
        <v>2346</v>
      </c>
      <c r="H913" s="2311" t="s">
        <v>733</v>
      </c>
      <c r="I913" s="2318">
        <v>0</v>
      </c>
      <c r="J913" s="2318"/>
      <c r="K913" s="2318"/>
      <c r="L913" s="2318"/>
      <c r="P913" s="2318" t="s">
        <v>2331</v>
      </c>
      <c r="Q913" s="2312" t="s">
        <v>1640</v>
      </c>
      <c r="R913" s="2318">
        <v>-2822.15</v>
      </c>
      <c r="S913" s="2318">
        <v>0</v>
      </c>
      <c r="T913" s="2318">
        <v>0</v>
      </c>
      <c r="W913" s="2310" t="s">
        <v>276</v>
      </c>
      <c r="X913" s="2310" t="s">
        <v>309</v>
      </c>
      <c r="Y913" s="2310">
        <f>VLOOKUP(X913,Data!$D$2:$E$144,2,FALSE)</f>
        <v>80500000</v>
      </c>
    </row>
    <row r="914" spans="1:25" ht="25.5" x14ac:dyDescent="0.2">
      <c r="A914" s="2322"/>
      <c r="B914" s="2322"/>
      <c r="C914" s="2324" t="s">
        <v>1643</v>
      </c>
      <c r="D914" s="2322" t="s">
        <v>2486</v>
      </c>
      <c r="E914" s="2322" t="s">
        <v>2485</v>
      </c>
      <c r="F914" s="2322"/>
      <c r="G914" s="2322"/>
      <c r="H914" s="2311" t="s">
        <v>736</v>
      </c>
      <c r="I914" s="1090">
        <v>0</v>
      </c>
      <c r="J914" s="1090"/>
      <c r="K914" s="1090"/>
      <c r="L914" s="1090"/>
      <c r="P914" s="1090" t="s">
        <v>2331</v>
      </c>
      <c r="Q914" s="2312" t="s">
        <v>1643</v>
      </c>
      <c r="R914" s="2318">
        <v>-150</v>
      </c>
      <c r="S914" s="2318">
        <v>-160</v>
      </c>
      <c r="T914" s="2318">
        <v>0</v>
      </c>
      <c r="W914" s="2310" t="s">
        <v>284</v>
      </c>
      <c r="X914" s="2310" t="s">
        <v>388</v>
      </c>
      <c r="Y914" s="2310">
        <f>VLOOKUP(X914,Data!$D$2:$E$144,2,FALSE)</f>
        <v>22000000</v>
      </c>
    </row>
    <row r="915" spans="1:25" ht="25.5" x14ac:dyDescent="0.2">
      <c r="A915" s="2322"/>
      <c r="B915" s="2322"/>
      <c r="C915" s="2324" t="s">
        <v>1645</v>
      </c>
      <c r="D915" s="2322" t="s">
        <v>2704</v>
      </c>
      <c r="E915" s="2322" t="s">
        <v>2372</v>
      </c>
      <c r="F915" s="2322"/>
      <c r="G915" s="2322"/>
      <c r="H915" s="2311" t="s">
        <v>738</v>
      </c>
      <c r="I915" s="1090">
        <v>0</v>
      </c>
      <c r="J915" s="1090"/>
      <c r="K915" s="1090"/>
      <c r="L915" s="1090"/>
      <c r="P915" s="1090" t="s">
        <v>2336</v>
      </c>
      <c r="Q915" s="2312" t="s">
        <v>1645</v>
      </c>
      <c r="R915" s="2318">
        <v>-3950</v>
      </c>
      <c r="S915" s="2318">
        <v>-329.17</v>
      </c>
      <c r="T915" s="2318">
        <v>0</v>
      </c>
      <c r="W915" s="2310" t="s">
        <v>276</v>
      </c>
      <c r="X915" s="2310" t="s">
        <v>309</v>
      </c>
      <c r="Y915" s="2310">
        <f>VLOOKUP(X915,Data!$D$2:$E$144,2,FALSE)</f>
        <v>80500000</v>
      </c>
    </row>
    <row r="916" spans="1:25" x14ac:dyDescent="0.2">
      <c r="C916" s="2312" t="s">
        <v>1646</v>
      </c>
      <c r="D916" s="14" t="s">
        <v>2450</v>
      </c>
      <c r="E916" s="2310" t="s">
        <v>2345</v>
      </c>
      <c r="H916" s="2311" t="s">
        <v>739</v>
      </c>
      <c r="I916" s="1090">
        <v>900</v>
      </c>
      <c r="J916" s="1090"/>
      <c r="K916" s="1090"/>
      <c r="L916" s="1090"/>
      <c r="P916" s="1090" t="s">
        <v>2336</v>
      </c>
      <c r="Q916" s="2312" t="s">
        <v>1646</v>
      </c>
      <c r="R916" s="2318">
        <v>-29.68</v>
      </c>
      <c r="S916" s="2318">
        <v>-412.31</v>
      </c>
      <c r="T916" s="2318">
        <v>0</v>
      </c>
      <c r="W916" s="2310" t="s">
        <v>427</v>
      </c>
      <c r="X916" s="2310" t="s">
        <v>385</v>
      </c>
      <c r="Y916" s="2310">
        <f>VLOOKUP(X916,Data!$D$2:$E$144,2,FALSE)</f>
        <v>32500000</v>
      </c>
    </row>
    <row r="917" spans="1:25" ht="25.5" x14ac:dyDescent="0.2">
      <c r="A917" s="2322"/>
      <c r="B917" s="2322"/>
      <c r="C917" s="2324" t="s">
        <v>1648</v>
      </c>
      <c r="D917" s="2322" t="s">
        <v>2896</v>
      </c>
      <c r="E917" s="2322" t="s">
        <v>2832</v>
      </c>
      <c r="F917" s="2322"/>
      <c r="G917" s="2322"/>
      <c r="H917" s="2311" t="s">
        <v>741</v>
      </c>
      <c r="I917" s="1090"/>
      <c r="J917" s="1090"/>
      <c r="K917" s="1090"/>
      <c r="L917" s="1090"/>
      <c r="P917" s="1090" t="s">
        <v>2337</v>
      </c>
      <c r="Q917" s="2312" t="s">
        <v>1648</v>
      </c>
      <c r="R917" s="2318">
        <v>0</v>
      </c>
      <c r="S917" s="2318">
        <v>-102.5</v>
      </c>
      <c r="T917" s="2318">
        <v>0</v>
      </c>
      <c r="W917" s="2310" t="s">
        <v>287</v>
      </c>
      <c r="X917" s="2310" t="s">
        <v>412</v>
      </c>
      <c r="Y917" s="2310">
        <f>VLOOKUP(X917,Data!$D$2:$E$144,2,FALSE)</f>
        <v>34300000</v>
      </c>
    </row>
    <row r="918" spans="1:25" x14ac:dyDescent="0.2">
      <c r="C918" s="2312" t="s">
        <v>1651</v>
      </c>
      <c r="H918" s="2311" t="s">
        <v>744</v>
      </c>
      <c r="I918" s="2318"/>
      <c r="J918" s="2318"/>
      <c r="K918" s="2318"/>
      <c r="L918" s="2318"/>
      <c r="P918" s="2318"/>
      <c r="Q918" s="2312" t="s">
        <v>1651</v>
      </c>
      <c r="R918" s="2318">
        <v>-230</v>
      </c>
      <c r="S918" s="2318">
        <v>0</v>
      </c>
      <c r="T918" s="2318">
        <v>0</v>
      </c>
      <c r="Y918" s="2310" t="e">
        <f>VLOOKUP(X918,Data!$D$2:$E$144,2,FALSE)</f>
        <v>#N/A</v>
      </c>
    </row>
    <row r="919" spans="1:25" x14ac:dyDescent="0.2">
      <c r="C919" s="2312" t="s">
        <v>1654</v>
      </c>
      <c r="H919" s="2311" t="s">
        <v>747</v>
      </c>
      <c r="I919" s="2318"/>
      <c r="J919" s="2318"/>
      <c r="K919" s="2318"/>
      <c r="L919" s="2318"/>
      <c r="P919" s="2318"/>
      <c r="Q919" s="2312" t="s">
        <v>1654</v>
      </c>
      <c r="R919" s="2318">
        <v>-29.17</v>
      </c>
      <c r="S919" s="2318">
        <v>0</v>
      </c>
      <c r="T919" s="2318">
        <v>0</v>
      </c>
      <c r="Y919" s="2310" t="e">
        <f>VLOOKUP(X919,Data!$D$2:$E$144,2,FALSE)</f>
        <v>#N/A</v>
      </c>
    </row>
    <row r="920" spans="1:25" x14ac:dyDescent="0.2">
      <c r="C920" s="2312" t="s">
        <v>1661</v>
      </c>
      <c r="D920" s="2310" t="s">
        <v>2347</v>
      </c>
      <c r="E920" s="2310" t="s">
        <v>2346</v>
      </c>
      <c r="H920" s="2311" t="s">
        <v>754</v>
      </c>
      <c r="I920" s="2318"/>
      <c r="J920" s="2318"/>
      <c r="K920" s="2318"/>
      <c r="L920" s="2318"/>
      <c r="P920" s="2318"/>
      <c r="Q920" s="2312" t="s">
        <v>1661</v>
      </c>
      <c r="R920" s="2318">
        <v>-10956.8</v>
      </c>
      <c r="S920" s="2318">
        <v>0</v>
      </c>
      <c r="T920" s="2318">
        <v>0</v>
      </c>
      <c r="W920" s="2310" t="s">
        <v>276</v>
      </c>
      <c r="X920" s="2310" t="s">
        <v>309</v>
      </c>
      <c r="Y920" s="2310">
        <f>VLOOKUP(X920,Data!$D$2:$E$144,2,FALSE)</f>
        <v>80500000</v>
      </c>
    </row>
    <row r="921" spans="1:25" ht="25.5" x14ac:dyDescent="0.2">
      <c r="A921" s="2322"/>
      <c r="B921" s="2322"/>
      <c r="C921" s="2324" t="s">
        <v>1663</v>
      </c>
      <c r="D921" s="2322" t="s">
        <v>2602</v>
      </c>
      <c r="E921" s="2322" t="s">
        <v>2443</v>
      </c>
      <c r="F921" s="2322"/>
      <c r="G921" s="2322"/>
      <c r="H921" s="2311" t="s">
        <v>756</v>
      </c>
      <c r="I921" s="1090">
        <v>0</v>
      </c>
      <c r="J921" s="1090"/>
      <c r="K921" s="1090"/>
      <c r="L921" s="1090"/>
      <c r="P921" s="1090" t="s">
        <v>2331</v>
      </c>
      <c r="Q921" s="2312" t="s">
        <v>1663</v>
      </c>
      <c r="R921" s="2318">
        <v>-12341.19</v>
      </c>
      <c r="S921" s="2318">
        <v>-12341.19</v>
      </c>
      <c r="T921" s="2318">
        <v>0</v>
      </c>
      <c r="W921" s="2310" t="s">
        <v>287</v>
      </c>
      <c r="X921" s="2310" t="s">
        <v>409</v>
      </c>
      <c r="Y921" s="2310">
        <f>VLOOKUP(X921,Data!$D$2:$E$144,2,FALSE)</f>
        <v>60170000</v>
      </c>
    </row>
    <row r="922" spans="1:25" ht="15" x14ac:dyDescent="0.25">
      <c r="A922" s="2322"/>
      <c r="B922" s="2322"/>
      <c r="C922" s="2324" t="s">
        <v>1668</v>
      </c>
      <c r="D922" s="281"/>
      <c r="E922" s="2322" t="s">
        <v>2832</v>
      </c>
      <c r="F922" s="2322"/>
      <c r="G922" s="2322"/>
      <c r="H922" s="2311" t="s">
        <v>761</v>
      </c>
      <c r="I922" s="1090">
        <v>0</v>
      </c>
      <c r="J922" s="1090"/>
      <c r="K922" s="1090"/>
      <c r="L922" s="1090"/>
      <c r="P922" s="1090" t="s">
        <v>2331</v>
      </c>
      <c r="Q922" s="2312" t="s">
        <v>1668</v>
      </c>
      <c r="R922" s="2318">
        <v>-513.30999999999995</v>
      </c>
      <c r="S922" s="2318">
        <v>0</v>
      </c>
      <c r="T922" s="2318">
        <v>0</v>
      </c>
      <c r="Y922" s="2310" t="e">
        <f>VLOOKUP(X922,Data!$D$2:$E$144,2,FALSE)</f>
        <v>#N/A</v>
      </c>
    </row>
    <row r="923" spans="1:25" ht="25.5" x14ac:dyDescent="0.2">
      <c r="A923" s="2322"/>
      <c r="B923" s="2322"/>
      <c r="C923" s="2324" t="s">
        <v>1669</v>
      </c>
      <c r="D923" s="2322" t="s">
        <v>2602</v>
      </c>
      <c r="E923" s="2322" t="s">
        <v>2443</v>
      </c>
      <c r="F923" s="2322"/>
      <c r="G923" s="2322"/>
      <c r="H923" s="2311" t="s">
        <v>762</v>
      </c>
      <c r="I923" s="1090">
        <v>0</v>
      </c>
      <c r="J923" s="1090"/>
      <c r="K923" s="1090"/>
      <c r="L923" s="1090"/>
      <c r="P923" s="1090" t="s">
        <v>2331</v>
      </c>
      <c r="Q923" s="2312" t="s">
        <v>1669</v>
      </c>
      <c r="R923" s="2318">
        <v>-11736.24</v>
      </c>
      <c r="S923" s="2318">
        <v>0</v>
      </c>
      <c r="T923" s="2318">
        <v>0</v>
      </c>
      <c r="W923" s="2310" t="s">
        <v>287</v>
      </c>
      <c r="X923" s="2310" t="s">
        <v>409</v>
      </c>
      <c r="Y923" s="2310">
        <f>VLOOKUP(X923,Data!$D$2:$E$144,2,FALSE)</f>
        <v>60170000</v>
      </c>
    </row>
    <row r="924" spans="1:25" ht="25.5" x14ac:dyDescent="0.2">
      <c r="A924" s="2322"/>
      <c r="B924" s="2322"/>
      <c r="C924" s="2324" t="s">
        <v>1670</v>
      </c>
      <c r="D924" s="2322" t="s">
        <v>3144</v>
      </c>
      <c r="E924" s="2322" t="s">
        <v>2835</v>
      </c>
      <c r="F924" s="2322"/>
      <c r="G924" s="2322"/>
      <c r="H924" s="2311" t="s">
        <v>763</v>
      </c>
      <c r="I924" s="1090">
        <v>0</v>
      </c>
      <c r="J924" s="1090"/>
      <c r="K924" s="1090"/>
      <c r="L924" s="1090"/>
      <c r="P924" s="1090" t="s">
        <v>2336</v>
      </c>
      <c r="Q924" s="2312" t="s">
        <v>1670</v>
      </c>
      <c r="R924" s="2318">
        <v>0</v>
      </c>
      <c r="S924" s="2318">
        <v>-415</v>
      </c>
      <c r="T924" s="2318">
        <v>0</v>
      </c>
      <c r="W924" s="2310" t="s">
        <v>2757</v>
      </c>
      <c r="X924" s="2310" t="s">
        <v>331</v>
      </c>
      <c r="Y924" s="2310">
        <f>VLOOKUP(X924,Data!$D$2:$E$144,2,FALSE)</f>
        <v>90710000</v>
      </c>
    </row>
    <row r="925" spans="1:25" x14ac:dyDescent="0.2">
      <c r="C925" s="2312" t="s">
        <v>1671</v>
      </c>
      <c r="H925" s="2311" t="s">
        <v>764</v>
      </c>
      <c r="I925" s="2318"/>
      <c r="J925" s="2318"/>
      <c r="K925" s="2318"/>
      <c r="L925" s="2318"/>
      <c r="P925" s="2318"/>
      <c r="Q925" s="2312" t="s">
        <v>1671</v>
      </c>
      <c r="R925" s="2318">
        <v>-498</v>
      </c>
      <c r="S925" s="2318">
        <v>0</v>
      </c>
      <c r="T925" s="2318">
        <v>0</v>
      </c>
      <c r="Y925" s="2310" t="e">
        <f>VLOOKUP(X925,Data!$D$2:$E$144,2,FALSE)</f>
        <v>#N/A</v>
      </c>
    </row>
    <row r="926" spans="1:25" x14ac:dyDescent="0.2">
      <c r="A926" s="2322"/>
      <c r="B926" s="2322"/>
      <c r="C926" s="2324" t="s">
        <v>1674</v>
      </c>
      <c r="D926" s="2322" t="s">
        <v>2968</v>
      </c>
      <c r="E926" s="2322" t="s">
        <v>2835</v>
      </c>
      <c r="F926" s="2322"/>
      <c r="G926" s="2322"/>
      <c r="H926" s="2311" t="s">
        <v>767</v>
      </c>
      <c r="I926" s="1090">
        <v>0</v>
      </c>
      <c r="J926" s="1090"/>
      <c r="K926" s="1090"/>
      <c r="L926" s="1090"/>
      <c r="P926" s="1090" t="s">
        <v>2331</v>
      </c>
      <c r="Q926" s="2312" t="s">
        <v>1674</v>
      </c>
      <c r="R926" s="2318">
        <v>-1496.52</v>
      </c>
      <c r="S926" s="2318">
        <v>-176</v>
      </c>
      <c r="T926" s="2318">
        <v>0</v>
      </c>
      <c r="Y926" s="2310" t="e">
        <f>VLOOKUP(X926,Data!$D$2:$E$144,2,FALSE)</f>
        <v>#N/A</v>
      </c>
    </row>
    <row r="927" spans="1:25" ht="25.5" x14ac:dyDescent="0.2">
      <c r="A927" s="2322"/>
      <c r="B927" s="2322"/>
      <c r="C927" s="2312" t="s">
        <v>1677</v>
      </c>
      <c r="D927" s="2322" t="s">
        <v>2602</v>
      </c>
      <c r="E927" s="2322" t="s">
        <v>2443</v>
      </c>
      <c r="F927" s="2322"/>
      <c r="G927" s="2322"/>
      <c r="H927" s="2311" t="s">
        <v>770</v>
      </c>
      <c r="I927" s="1090">
        <v>0</v>
      </c>
      <c r="J927" s="1090"/>
      <c r="K927" s="1090"/>
      <c r="L927" s="1090"/>
      <c r="P927" s="1090" t="s">
        <v>2331</v>
      </c>
      <c r="Q927" s="2312" t="s">
        <v>1677</v>
      </c>
      <c r="R927" s="2318">
        <v>-36360</v>
      </c>
      <c r="S927" s="2318">
        <v>-8700</v>
      </c>
      <c r="T927" s="2318">
        <v>0</v>
      </c>
      <c r="W927" s="2310" t="s">
        <v>287</v>
      </c>
      <c r="X927" s="2310" t="s">
        <v>409</v>
      </c>
      <c r="Y927" s="2310">
        <f>VLOOKUP(X927,Data!$D$2:$E$144,2,FALSE)</f>
        <v>60170000</v>
      </c>
    </row>
    <row r="928" spans="1:25" ht="25.5" x14ac:dyDescent="0.2">
      <c r="A928" s="2322"/>
      <c r="B928" s="2322"/>
      <c r="C928" s="2324" t="s">
        <v>1679</v>
      </c>
      <c r="D928" s="14" t="s">
        <v>3107</v>
      </c>
      <c r="E928" s="2322" t="s">
        <v>2835</v>
      </c>
      <c r="F928" s="2322"/>
      <c r="G928" s="2322"/>
      <c r="H928" s="2311" t="s">
        <v>772</v>
      </c>
      <c r="I928" s="1090">
        <v>0</v>
      </c>
      <c r="J928" s="1090"/>
      <c r="K928" s="1090"/>
      <c r="L928" s="1090"/>
      <c r="P928" s="1090" t="s">
        <v>2336</v>
      </c>
      <c r="Q928" s="2312" t="s">
        <v>1679</v>
      </c>
      <c r="R928" s="2318">
        <v>-1320</v>
      </c>
      <c r="S928" s="2318">
        <v>0</v>
      </c>
      <c r="T928" s="2318">
        <v>0</v>
      </c>
      <c r="W928" s="2310" t="s">
        <v>2378</v>
      </c>
      <c r="X928" s="2310" t="s">
        <v>364</v>
      </c>
      <c r="Y928" s="2310">
        <f>VLOOKUP(X928,Data!$D$2:$E$144,2,FALSE)</f>
        <v>37420000</v>
      </c>
    </row>
    <row r="929" spans="1:33" ht="15" x14ac:dyDescent="0.25">
      <c r="A929" s="2322"/>
      <c r="B929" s="2322"/>
      <c r="C929" s="2324" t="s">
        <v>1684</v>
      </c>
      <c r="D929" s="281"/>
      <c r="E929" s="2322" t="s">
        <v>2832</v>
      </c>
      <c r="F929" s="2322"/>
      <c r="G929" s="2322"/>
      <c r="H929" s="2311" t="s">
        <v>777</v>
      </c>
      <c r="I929" s="1090">
        <v>0</v>
      </c>
      <c r="J929" s="1090"/>
      <c r="K929" s="1090"/>
      <c r="L929" s="1090"/>
      <c r="P929" s="1090" t="s">
        <v>2331</v>
      </c>
      <c r="Q929" s="2312" t="s">
        <v>1684</v>
      </c>
      <c r="R929" s="2318">
        <v>0</v>
      </c>
      <c r="S929" s="2318">
        <v>-184</v>
      </c>
      <c r="T929" s="2318">
        <v>0</v>
      </c>
      <c r="Y929" s="2310" t="e">
        <f>VLOOKUP(X929,Data!$D$2:$E$144,2,FALSE)</f>
        <v>#N/A</v>
      </c>
    </row>
    <row r="930" spans="1:33" x14ac:dyDescent="0.2">
      <c r="A930" s="2322"/>
      <c r="B930" s="2322"/>
      <c r="C930" s="2324" t="s">
        <v>1687</v>
      </c>
      <c r="D930" s="2322" t="s">
        <v>2709</v>
      </c>
      <c r="E930" s="2322" t="s">
        <v>2372</v>
      </c>
      <c r="F930" s="2322"/>
      <c r="G930" s="2322"/>
      <c r="H930" s="2311" t="s">
        <v>780</v>
      </c>
      <c r="I930" s="1090">
        <v>0</v>
      </c>
      <c r="J930" s="1090"/>
      <c r="K930" s="1090"/>
      <c r="L930" s="1090"/>
      <c r="P930" s="1090" t="s">
        <v>2337</v>
      </c>
      <c r="Q930" s="2312" t="s">
        <v>1687</v>
      </c>
      <c r="R930" s="2318">
        <v>-2395</v>
      </c>
      <c r="S930" s="2318">
        <v>-2395</v>
      </c>
      <c r="T930" s="2318">
        <v>0</v>
      </c>
      <c r="W930" s="2310" t="s">
        <v>276</v>
      </c>
      <c r="X930" s="2310" t="s">
        <v>309</v>
      </c>
      <c r="Y930" s="2310">
        <f>VLOOKUP(X930,Data!$D$2:$E$144,2,FALSE)</f>
        <v>80500000</v>
      </c>
    </row>
    <row r="931" spans="1:33" x14ac:dyDescent="0.2">
      <c r="A931" s="2322"/>
      <c r="B931" s="2322"/>
      <c r="C931" s="2312" t="s">
        <v>1689</v>
      </c>
      <c r="E931" s="2322" t="s">
        <v>2832</v>
      </c>
      <c r="F931" s="2322"/>
      <c r="G931" s="2322"/>
      <c r="H931" s="2311" t="s">
        <v>782</v>
      </c>
      <c r="I931" s="2318">
        <v>0</v>
      </c>
      <c r="J931" s="2318"/>
      <c r="K931" s="2318"/>
      <c r="L931" s="2318"/>
      <c r="P931" s="2318"/>
      <c r="Q931" s="2312" t="s">
        <v>1689</v>
      </c>
      <c r="R931" s="2318">
        <v>-156.69</v>
      </c>
      <c r="S931" s="2318">
        <v>0</v>
      </c>
      <c r="T931" s="2318">
        <v>0</v>
      </c>
      <c r="Y931" s="2310" t="e">
        <f>VLOOKUP(X931,Data!$D$2:$E$144,2,FALSE)</f>
        <v>#N/A</v>
      </c>
    </row>
    <row r="932" spans="1:33" ht="25.5" x14ac:dyDescent="0.2">
      <c r="A932" s="2322"/>
      <c r="B932" s="2322"/>
      <c r="C932" s="2324" t="s">
        <v>1695</v>
      </c>
      <c r="D932" s="2322" t="s">
        <v>3025</v>
      </c>
      <c r="E932" s="2322" t="s">
        <v>2832</v>
      </c>
      <c r="F932" s="2322"/>
      <c r="G932" s="2322"/>
      <c r="H932" s="2311" t="s">
        <v>788</v>
      </c>
      <c r="I932" s="1090">
        <v>0</v>
      </c>
      <c r="J932" s="1090"/>
      <c r="K932" s="1090"/>
      <c r="L932" s="1090"/>
      <c r="P932" s="1090" t="s">
        <v>2336</v>
      </c>
      <c r="Q932" s="2312" t="s">
        <v>1695</v>
      </c>
      <c r="R932" s="2318">
        <v>0</v>
      </c>
      <c r="S932" s="2318">
        <v>-336.99</v>
      </c>
      <c r="T932" s="2318">
        <v>0</v>
      </c>
      <c r="W932" s="2310" t="s">
        <v>287</v>
      </c>
      <c r="X932" s="2310" t="s">
        <v>412</v>
      </c>
      <c r="Y932" s="2310">
        <f>VLOOKUP(X932,Data!$D$2:$E$144,2,FALSE)</f>
        <v>34300000</v>
      </c>
    </row>
    <row r="933" spans="1:33" x14ac:dyDescent="0.2">
      <c r="C933" s="2312" t="s">
        <v>1697</v>
      </c>
      <c r="H933" s="2311" t="s">
        <v>790</v>
      </c>
      <c r="I933" s="2318"/>
      <c r="J933" s="2318"/>
      <c r="K933" s="2318"/>
      <c r="L933" s="2318"/>
      <c r="P933" s="2318"/>
      <c r="Q933" s="2312" t="s">
        <v>1697</v>
      </c>
      <c r="R933" s="2318">
        <v>-572.4</v>
      </c>
      <c r="S933" s="2318">
        <v>0</v>
      </c>
      <c r="T933" s="2318">
        <v>0</v>
      </c>
      <c r="Y933" s="2310" t="e">
        <f>VLOOKUP(X933,Data!$D$2:$E$144,2,FALSE)</f>
        <v>#N/A</v>
      </c>
    </row>
    <row r="934" spans="1:33" x14ac:dyDescent="0.2">
      <c r="C934" s="2312" t="s">
        <v>1698</v>
      </c>
      <c r="H934" s="2311" t="s">
        <v>791</v>
      </c>
      <c r="I934" s="2318"/>
      <c r="J934" s="2318"/>
      <c r="K934" s="2318"/>
      <c r="L934" s="2318"/>
      <c r="P934" s="2318"/>
      <c r="Q934" s="2312" t="s">
        <v>1698</v>
      </c>
      <c r="R934" s="2318">
        <v>-145</v>
      </c>
      <c r="S934" s="2318">
        <v>-276.7</v>
      </c>
      <c r="T934" s="2318">
        <v>0</v>
      </c>
      <c r="Y934" s="2310" t="e">
        <f>VLOOKUP(X934,Data!$D$2:$E$144,2,FALSE)</f>
        <v>#N/A</v>
      </c>
    </row>
    <row r="935" spans="1:33" x14ac:dyDescent="0.2">
      <c r="C935" s="2312" t="s">
        <v>1699</v>
      </c>
      <c r="H935" s="2311" t="s">
        <v>792</v>
      </c>
      <c r="I935" s="2318"/>
      <c r="J935" s="2318"/>
      <c r="K935" s="2318"/>
      <c r="L935" s="2318"/>
      <c r="P935" s="2318"/>
      <c r="Q935" s="2312" t="s">
        <v>1699</v>
      </c>
      <c r="R935" s="2318">
        <v>0</v>
      </c>
      <c r="S935" s="2318">
        <v>-222.5</v>
      </c>
      <c r="T935" s="2318">
        <v>0</v>
      </c>
      <c r="Y935" s="2310" t="e">
        <f>VLOOKUP(X935,Data!$D$2:$E$144,2,FALSE)</f>
        <v>#N/A</v>
      </c>
    </row>
    <row r="936" spans="1:33" x14ac:dyDescent="0.2">
      <c r="C936" s="2312" t="s">
        <v>1701</v>
      </c>
      <c r="H936" s="2311" t="s">
        <v>794</v>
      </c>
      <c r="I936" s="2318"/>
      <c r="J936" s="2318"/>
      <c r="K936" s="2318"/>
      <c r="L936" s="2318"/>
      <c r="P936" s="2318"/>
      <c r="Q936" s="2312" t="s">
        <v>1701</v>
      </c>
      <c r="R936" s="2318">
        <v>-1090</v>
      </c>
      <c r="S936" s="2318">
        <v>0</v>
      </c>
      <c r="T936" s="2318">
        <v>0</v>
      </c>
      <c r="Y936" s="2310" t="e">
        <f>VLOOKUP(X936,Data!$D$2:$E$144,2,FALSE)</f>
        <v>#N/A</v>
      </c>
    </row>
    <row r="937" spans="1:33" x14ac:dyDescent="0.2">
      <c r="A937" s="2322"/>
      <c r="B937" s="2322"/>
      <c r="C937" s="2324" t="s">
        <v>1704</v>
      </c>
      <c r="D937" s="2322" t="s">
        <v>3004</v>
      </c>
      <c r="E937" s="2322" t="s">
        <v>2835</v>
      </c>
      <c r="F937" s="2322"/>
      <c r="G937" s="2322"/>
      <c r="H937" s="2311" t="s">
        <v>797</v>
      </c>
      <c r="I937" s="1090">
        <v>0</v>
      </c>
      <c r="J937" s="1090"/>
      <c r="K937" s="1090"/>
      <c r="L937" s="1090"/>
      <c r="P937" s="1090" t="s">
        <v>2336</v>
      </c>
      <c r="Q937" s="2312" t="s">
        <v>1704</v>
      </c>
      <c r="R937" s="2318">
        <v>0</v>
      </c>
      <c r="S937" s="2318">
        <v>-144</v>
      </c>
      <c r="T937" s="2318">
        <v>0</v>
      </c>
      <c r="W937" s="2310" t="s">
        <v>276</v>
      </c>
      <c r="X937" s="2310" t="s">
        <v>309</v>
      </c>
      <c r="Y937" s="2310">
        <f>VLOOKUP(X937,Data!$D$2:$E$144,2,FALSE)</f>
        <v>80500000</v>
      </c>
    </row>
    <row r="938" spans="1:33" x14ac:dyDescent="0.2">
      <c r="C938" s="2312" t="s">
        <v>1706</v>
      </c>
      <c r="H938" s="2311" t="s">
        <v>799</v>
      </c>
      <c r="I938" s="2318"/>
      <c r="J938" s="2318"/>
      <c r="K938" s="2318"/>
      <c r="L938" s="2318"/>
      <c r="P938" s="2318"/>
      <c r="Q938" s="2312" t="s">
        <v>1706</v>
      </c>
      <c r="R938" s="2318">
        <v>0</v>
      </c>
      <c r="S938" s="2318">
        <v>-203</v>
      </c>
      <c r="T938" s="2318">
        <v>0</v>
      </c>
      <c r="Y938" s="2310" t="e">
        <f>VLOOKUP(X938,Data!$D$2:$E$144,2,FALSE)</f>
        <v>#N/A</v>
      </c>
    </row>
    <row r="939" spans="1:33" ht="25.5" x14ac:dyDescent="0.2">
      <c r="A939" s="2322"/>
      <c r="B939" s="2322"/>
      <c r="C939" s="2324" t="s">
        <v>1712</v>
      </c>
      <c r="D939" s="14" t="s">
        <v>3022</v>
      </c>
      <c r="E939" s="2322" t="s">
        <v>2832</v>
      </c>
      <c r="F939" s="2322"/>
      <c r="G939" s="2322"/>
      <c r="H939" s="2311" t="s">
        <v>805</v>
      </c>
      <c r="I939" s="1090">
        <v>0</v>
      </c>
      <c r="J939" s="1090"/>
      <c r="K939" s="1090"/>
      <c r="L939" s="1090"/>
      <c r="P939" s="1090" t="s">
        <v>2336</v>
      </c>
      <c r="Q939" s="2312" t="s">
        <v>1712</v>
      </c>
      <c r="R939" s="2318">
        <v>0</v>
      </c>
      <c r="S939" s="2318">
        <v>-31326</v>
      </c>
      <c r="T939" s="2318">
        <v>0</v>
      </c>
      <c r="W939" s="2310" t="s">
        <v>287</v>
      </c>
      <c r="X939" s="2310" t="s">
        <v>410</v>
      </c>
      <c r="Y939" s="2310">
        <f>VLOOKUP(X939,Data!$D$2:$E$144,2,FALSE)</f>
        <v>34100000</v>
      </c>
    </row>
    <row r="940" spans="1:33" x14ac:dyDescent="0.2">
      <c r="C940" s="2312" t="s">
        <v>1714</v>
      </c>
      <c r="H940" s="2311" t="s">
        <v>807</v>
      </c>
      <c r="I940" s="2318"/>
      <c r="J940" s="2318"/>
      <c r="K940" s="2318"/>
      <c r="L940" s="2318"/>
      <c r="P940" s="2318"/>
      <c r="Q940" s="2312" t="s">
        <v>1714</v>
      </c>
      <c r="R940" s="2318">
        <v>-133.5</v>
      </c>
      <c r="S940" s="2318">
        <v>0</v>
      </c>
      <c r="T940" s="2318">
        <v>0</v>
      </c>
      <c r="Y940" s="2310" t="e">
        <f>VLOOKUP(X940,Data!$D$2:$E$144,2,FALSE)</f>
        <v>#N/A</v>
      </c>
    </row>
    <row r="941" spans="1:33" s="2315" customFormat="1" ht="25.5" x14ac:dyDescent="0.2">
      <c r="A941" s="2322"/>
      <c r="B941" s="2322"/>
      <c r="C941" s="2324" t="s">
        <v>1716</v>
      </c>
      <c r="D941" s="2322" t="s">
        <v>2716</v>
      </c>
      <c r="E941" s="2322" t="s">
        <v>2372</v>
      </c>
      <c r="F941" s="2322"/>
      <c r="G941" s="2322"/>
      <c r="H941" s="2311" t="s">
        <v>809</v>
      </c>
      <c r="I941" s="1090">
        <v>0</v>
      </c>
      <c r="J941" s="1090"/>
      <c r="K941" s="1090"/>
      <c r="L941" s="1090"/>
      <c r="M941" s="2310"/>
      <c r="N941" s="2310"/>
      <c r="O941" s="2310"/>
      <c r="P941" s="1090" t="s">
        <v>2331</v>
      </c>
      <c r="Q941" s="2312" t="s">
        <v>1716</v>
      </c>
      <c r="R941" s="2318">
        <v>-5500</v>
      </c>
      <c r="S941" s="2318">
        <v>0</v>
      </c>
      <c r="T941" s="2318">
        <v>0</v>
      </c>
      <c r="U941" s="2310"/>
      <c r="V941" s="2310"/>
      <c r="W941" s="2310" t="s">
        <v>287</v>
      </c>
      <c r="X941" s="2310" t="s">
        <v>417</v>
      </c>
      <c r="Y941" s="2310">
        <f>VLOOKUP(X941,Data!$D$2:$E$144,2,FALSE)</f>
        <v>43800000</v>
      </c>
      <c r="AG941" s="2317"/>
    </row>
    <row r="942" spans="1:33" x14ac:dyDescent="0.2">
      <c r="C942" s="2312" t="s">
        <v>1717</v>
      </c>
      <c r="H942" s="2311" t="s">
        <v>810</v>
      </c>
      <c r="I942" s="2318"/>
      <c r="J942" s="2318"/>
      <c r="K942" s="2318"/>
      <c r="L942" s="2318"/>
      <c r="P942" s="2318"/>
      <c r="Q942" s="2312" t="s">
        <v>1717</v>
      </c>
      <c r="R942" s="2318">
        <v>0</v>
      </c>
      <c r="S942" s="2318">
        <v>-850</v>
      </c>
      <c r="T942" s="2318">
        <v>0</v>
      </c>
      <c r="Y942" s="2310" t="e">
        <f>VLOOKUP(X942,Data!$D$2:$E$144,2,FALSE)</f>
        <v>#N/A</v>
      </c>
    </row>
    <row r="943" spans="1:33" x14ac:dyDescent="0.2">
      <c r="C943" s="2312" t="s">
        <v>1725</v>
      </c>
      <c r="H943" s="2311" t="s">
        <v>818</v>
      </c>
      <c r="I943" s="2318"/>
      <c r="J943" s="2318"/>
      <c r="K943" s="2318"/>
      <c r="L943" s="2318"/>
      <c r="P943" s="2318"/>
      <c r="Q943" s="2312" t="s">
        <v>1725</v>
      </c>
      <c r="R943" s="2318">
        <v>-58.65</v>
      </c>
      <c r="S943" s="2318">
        <v>0</v>
      </c>
      <c r="T943" s="2318">
        <v>0</v>
      </c>
      <c r="Y943" s="2310" t="e">
        <f>VLOOKUP(X943,Data!$D$2:$E$144,2,FALSE)</f>
        <v>#N/A</v>
      </c>
    </row>
    <row r="944" spans="1:33" x14ac:dyDescent="0.2">
      <c r="C944" s="2312" t="s">
        <v>1726</v>
      </c>
      <c r="H944" s="2311" t="s">
        <v>819</v>
      </c>
      <c r="I944" s="2318"/>
      <c r="J944" s="2318"/>
      <c r="K944" s="2318"/>
      <c r="L944" s="2318"/>
      <c r="P944" s="2318"/>
      <c r="Q944" s="2312" t="s">
        <v>1726</v>
      </c>
      <c r="R944" s="2318">
        <v>-423.28</v>
      </c>
      <c r="S944" s="2318">
        <v>-567.79999999999995</v>
      </c>
      <c r="T944" s="2318">
        <v>0</v>
      </c>
      <c r="Y944" s="2310" t="e">
        <f>VLOOKUP(X944,Data!$D$2:$E$144,2,FALSE)</f>
        <v>#N/A</v>
      </c>
    </row>
    <row r="945" spans="1:33" ht="15" x14ac:dyDescent="0.25">
      <c r="A945" s="2322"/>
      <c r="B945" s="2322"/>
      <c r="C945" s="2324" t="s">
        <v>1727</v>
      </c>
      <c r="D945" s="281"/>
      <c r="E945" s="2322" t="s">
        <v>2832</v>
      </c>
      <c r="F945" s="2322"/>
      <c r="G945" s="2322"/>
      <c r="H945" s="2311" t="s">
        <v>820</v>
      </c>
      <c r="I945" s="1090">
        <v>0</v>
      </c>
      <c r="J945" s="1090"/>
      <c r="K945" s="1090"/>
      <c r="L945" s="1090"/>
      <c r="P945" s="1090" t="s">
        <v>2331</v>
      </c>
      <c r="Q945" s="2312" t="s">
        <v>1727</v>
      </c>
      <c r="R945" s="2318">
        <v>-663.4</v>
      </c>
      <c r="S945" s="2318">
        <v>0</v>
      </c>
      <c r="T945" s="2318">
        <v>0</v>
      </c>
      <c r="Y945" s="2310" t="e">
        <f>VLOOKUP(X945,Data!$D$2:$E$144,2,FALSE)</f>
        <v>#N/A</v>
      </c>
    </row>
    <row r="946" spans="1:33" x14ac:dyDescent="0.2">
      <c r="A946" s="2322"/>
      <c r="B946" s="2322"/>
      <c r="C946" s="2324" t="s">
        <v>1730</v>
      </c>
      <c r="D946" s="2322" t="s">
        <v>2605</v>
      </c>
      <c r="E946" s="2322" t="s">
        <v>2443</v>
      </c>
      <c r="F946" s="2322"/>
      <c r="G946" s="2322"/>
      <c r="H946" s="2311" t="s">
        <v>823</v>
      </c>
      <c r="I946" s="1090"/>
      <c r="J946" s="1090"/>
      <c r="K946" s="1090"/>
      <c r="L946" s="1090"/>
      <c r="P946" s="1090" t="s">
        <v>2331</v>
      </c>
      <c r="Q946" s="2312" t="s">
        <v>1730</v>
      </c>
      <c r="R946" s="2318">
        <v>0</v>
      </c>
      <c r="S946" s="2318">
        <v>-902.98</v>
      </c>
      <c r="T946" s="2318">
        <v>0</v>
      </c>
      <c r="W946" s="2310" t="s">
        <v>276</v>
      </c>
      <c r="X946" s="2310" t="s">
        <v>311</v>
      </c>
      <c r="Y946" s="2310">
        <f>VLOOKUP(X946,Data!$D$2:$E$144,2,FALSE)</f>
        <v>66000000</v>
      </c>
    </row>
    <row r="947" spans="1:33" ht="25.5" x14ac:dyDescent="0.2">
      <c r="A947" s="2322"/>
      <c r="B947" s="2322"/>
      <c r="C947" s="2324" t="s">
        <v>1738</v>
      </c>
      <c r="D947" s="2322" t="s">
        <v>2995</v>
      </c>
      <c r="E947" s="2322" t="s">
        <v>2832</v>
      </c>
      <c r="F947" s="2322"/>
      <c r="G947" s="2322"/>
      <c r="H947" s="2311" t="s">
        <v>831</v>
      </c>
      <c r="I947" s="1090">
        <v>0</v>
      </c>
      <c r="J947" s="1090"/>
      <c r="K947" s="1090"/>
      <c r="L947" s="1090"/>
      <c r="P947" s="1090" t="s">
        <v>2336</v>
      </c>
      <c r="Q947" s="2312" t="s">
        <v>1738</v>
      </c>
      <c r="R947" s="2318">
        <v>-525</v>
      </c>
      <c r="S947" s="2318">
        <v>0</v>
      </c>
      <c r="T947" s="2318">
        <v>0</v>
      </c>
      <c r="W947" s="2310" t="s">
        <v>287</v>
      </c>
      <c r="X947" s="2310" t="s">
        <v>413</v>
      </c>
      <c r="Y947" s="2310">
        <f>VLOOKUP(X947,Data!$D$2:$E$144,2,FALSE)</f>
        <v>50110000</v>
      </c>
    </row>
    <row r="948" spans="1:33" x14ac:dyDescent="0.2">
      <c r="A948" s="2322"/>
      <c r="B948" s="2322"/>
      <c r="C948" s="2324" t="s">
        <v>1741</v>
      </c>
      <c r="D948" s="2322" t="s">
        <v>3176</v>
      </c>
      <c r="E948" s="2322" t="s">
        <v>2835</v>
      </c>
      <c r="F948" s="2322"/>
      <c r="G948" s="2322"/>
      <c r="H948" s="2311" t="s">
        <v>834</v>
      </c>
      <c r="I948" s="1090">
        <v>0</v>
      </c>
      <c r="J948" s="1090"/>
      <c r="K948" s="1090"/>
      <c r="L948" s="1090"/>
      <c r="P948" s="1090" t="s">
        <v>2336</v>
      </c>
      <c r="Q948" s="2312" t="s">
        <v>1741</v>
      </c>
      <c r="R948" s="2318">
        <v>-159.05000000000001</v>
      </c>
      <c r="S948" s="2318">
        <v>-165.01</v>
      </c>
      <c r="T948" s="2318">
        <v>0</v>
      </c>
      <c r="W948" s="2310" t="s">
        <v>2503</v>
      </c>
      <c r="X948" s="2310" t="s">
        <v>395</v>
      </c>
      <c r="Y948" s="2310">
        <f>VLOOKUP(X948,Data!$D$2:$E$144,2,FALSE)</f>
        <v>35110000</v>
      </c>
    </row>
    <row r="949" spans="1:33" ht="15" x14ac:dyDescent="0.25">
      <c r="A949" s="2322"/>
      <c r="B949" s="2322"/>
      <c r="C949" s="2324" t="s">
        <v>1743</v>
      </c>
      <c r="D949" s="281"/>
      <c r="E949" s="2322" t="s">
        <v>2832</v>
      </c>
      <c r="F949" s="2322"/>
      <c r="G949" s="2322"/>
      <c r="H949" s="2311" t="s">
        <v>836</v>
      </c>
      <c r="I949" s="1090">
        <v>0</v>
      </c>
      <c r="J949" s="1090"/>
      <c r="K949" s="1090"/>
      <c r="L949" s="1090"/>
      <c r="P949" s="1090" t="s">
        <v>2331</v>
      </c>
      <c r="Q949" s="2312" t="s">
        <v>1743</v>
      </c>
      <c r="R949" s="2318">
        <v>-845.78</v>
      </c>
      <c r="S949" s="2318">
        <v>0</v>
      </c>
      <c r="T949" s="2318">
        <v>0</v>
      </c>
      <c r="Y949" s="2310" t="e">
        <f>VLOOKUP(X949,Data!$D$2:$E$144,2,FALSE)</f>
        <v>#N/A</v>
      </c>
    </row>
    <row r="950" spans="1:33" x14ac:dyDescent="0.2">
      <c r="C950" s="2312" t="s">
        <v>1755</v>
      </c>
      <c r="H950" s="2311" t="s">
        <v>848</v>
      </c>
      <c r="I950" s="2318"/>
      <c r="J950" s="2318"/>
      <c r="K950" s="2318"/>
      <c r="L950" s="2318"/>
      <c r="P950" s="2318"/>
      <c r="Q950" s="2312" t="s">
        <v>1755</v>
      </c>
      <c r="R950" s="2318">
        <v>-1960.15</v>
      </c>
      <c r="S950" s="2318">
        <v>-3435.95</v>
      </c>
      <c r="T950" s="2318">
        <v>0</v>
      </c>
      <c r="Y950" s="2310" t="e">
        <f>VLOOKUP(X950,Data!$D$2:$E$144,2,FALSE)</f>
        <v>#N/A</v>
      </c>
    </row>
    <row r="951" spans="1:33" ht="25.5" x14ac:dyDescent="0.2">
      <c r="A951" s="2322"/>
      <c r="B951" s="2322"/>
      <c r="C951" s="2324" t="s">
        <v>1757</v>
      </c>
      <c r="D951" s="2322" t="s">
        <v>3017</v>
      </c>
      <c r="E951" s="2322" t="s">
        <v>2832</v>
      </c>
      <c r="F951" s="2322"/>
      <c r="G951" s="2322"/>
      <c r="H951" s="2311" t="s">
        <v>850</v>
      </c>
      <c r="I951" s="1090">
        <v>0</v>
      </c>
      <c r="J951" s="1090"/>
      <c r="K951" s="1090"/>
      <c r="L951" s="1090"/>
      <c r="P951" s="1090" t="s">
        <v>2336</v>
      </c>
      <c r="Q951" s="2312" t="s">
        <v>1757</v>
      </c>
      <c r="R951" s="2318">
        <v>0</v>
      </c>
      <c r="S951" s="2318">
        <v>-94.46</v>
      </c>
      <c r="T951" s="2318">
        <v>0</v>
      </c>
      <c r="W951" s="2310" t="s">
        <v>287</v>
      </c>
      <c r="X951" s="2310" t="s">
        <v>412</v>
      </c>
      <c r="Y951" s="2310">
        <f>VLOOKUP(X951,Data!$D$2:$E$144,2,FALSE)</f>
        <v>34300000</v>
      </c>
    </row>
    <row r="952" spans="1:33" x14ac:dyDescent="0.2">
      <c r="A952" s="2322"/>
      <c r="B952" s="2322"/>
      <c r="C952" s="2324" t="s">
        <v>1761</v>
      </c>
      <c r="D952" s="2322" t="s">
        <v>2859</v>
      </c>
      <c r="E952" s="2322" t="s">
        <v>2832</v>
      </c>
      <c r="F952" s="2322"/>
      <c r="G952" s="2322"/>
      <c r="H952" s="2311" t="s">
        <v>854</v>
      </c>
      <c r="I952" s="1090">
        <v>0</v>
      </c>
      <c r="J952" s="1090"/>
      <c r="K952" s="1090"/>
      <c r="L952" s="1090"/>
      <c r="P952" s="1090" t="s">
        <v>2331</v>
      </c>
      <c r="Q952" s="2312" t="s">
        <v>1761</v>
      </c>
      <c r="R952" s="2318">
        <v>-623.97</v>
      </c>
      <c r="S952" s="2318">
        <v>-1046.69</v>
      </c>
      <c r="T952" s="2318">
        <v>0</v>
      </c>
      <c r="Y952" s="2310" t="e">
        <f>VLOOKUP(X952,Data!$D$2:$E$144,2,FALSE)</f>
        <v>#N/A</v>
      </c>
    </row>
    <row r="953" spans="1:33" x14ac:dyDescent="0.2">
      <c r="C953" s="2312" t="s">
        <v>1763</v>
      </c>
      <c r="H953" s="2311" t="s">
        <v>856</v>
      </c>
      <c r="I953" s="2318"/>
      <c r="J953" s="2318"/>
      <c r="K953" s="2318"/>
      <c r="L953" s="2318"/>
      <c r="P953" s="2318"/>
      <c r="Q953" s="2312" t="s">
        <v>1763</v>
      </c>
      <c r="R953" s="2318">
        <v>-252</v>
      </c>
      <c r="S953" s="2318">
        <v>-108</v>
      </c>
      <c r="T953" s="2318">
        <v>0</v>
      </c>
      <c r="Y953" s="2310" t="e">
        <f>VLOOKUP(X953,Data!$D$2:$E$144,2,FALSE)</f>
        <v>#N/A</v>
      </c>
    </row>
    <row r="954" spans="1:33" x14ac:dyDescent="0.2">
      <c r="C954" s="2312" t="s">
        <v>1767</v>
      </c>
      <c r="H954" s="2311" t="s">
        <v>860</v>
      </c>
      <c r="I954" s="2318"/>
      <c r="J954" s="2318"/>
      <c r="K954" s="2318"/>
      <c r="L954" s="2318"/>
      <c r="P954" s="2318"/>
      <c r="Q954" s="2312" t="s">
        <v>1767</v>
      </c>
      <c r="R954" s="2318">
        <v>-66</v>
      </c>
      <c r="S954" s="2318">
        <v>0</v>
      </c>
      <c r="T954" s="2318">
        <v>0</v>
      </c>
      <c r="Y954" s="2310" t="e">
        <f>VLOOKUP(X954,Data!$D$2:$E$144,2,FALSE)</f>
        <v>#N/A</v>
      </c>
    </row>
    <row r="955" spans="1:33" x14ac:dyDescent="0.2">
      <c r="C955" s="2312" t="s">
        <v>1768</v>
      </c>
      <c r="H955" s="2311" t="s">
        <v>861</v>
      </c>
      <c r="I955" s="2318"/>
      <c r="J955" s="2318"/>
      <c r="K955" s="2318"/>
      <c r="L955" s="2318"/>
      <c r="P955" s="2318"/>
      <c r="Q955" s="2312" t="s">
        <v>1768</v>
      </c>
      <c r="R955" s="2318">
        <v>-565.87</v>
      </c>
      <c r="S955" s="2318">
        <v>0</v>
      </c>
      <c r="T955" s="2318">
        <v>0</v>
      </c>
      <c r="Y955" s="2310" t="e">
        <f>VLOOKUP(X955,Data!$D$2:$E$144,2,FALSE)</f>
        <v>#N/A</v>
      </c>
    </row>
    <row r="956" spans="1:33" x14ac:dyDescent="0.2">
      <c r="C956" s="2312" t="s">
        <v>1772</v>
      </c>
      <c r="D956" s="2322" t="s">
        <v>2490</v>
      </c>
      <c r="E956" s="2310" t="s">
        <v>2485</v>
      </c>
      <c r="H956" s="2311" t="s">
        <v>865</v>
      </c>
      <c r="I956" s="2318"/>
      <c r="J956" s="2318"/>
      <c r="K956" s="2318"/>
      <c r="L956" s="2318"/>
      <c r="P956" s="2318" t="s">
        <v>2336</v>
      </c>
      <c r="Q956" s="2312" t="s">
        <v>1772</v>
      </c>
      <c r="R956" s="2318">
        <v>-145.99</v>
      </c>
      <c r="S956" s="2318">
        <v>0</v>
      </c>
      <c r="T956" s="2318">
        <v>0</v>
      </c>
      <c r="W956" s="2310" t="s">
        <v>427</v>
      </c>
      <c r="X956" s="2310" t="s">
        <v>370</v>
      </c>
      <c r="Y956" s="2310">
        <f>VLOOKUP(X956,Data!$D$2:$E$144,2,FALSE)</f>
        <v>30200000</v>
      </c>
    </row>
    <row r="957" spans="1:33" s="2315" customFormat="1" x14ac:dyDescent="0.2">
      <c r="A957" s="2322"/>
      <c r="B957" s="2322"/>
      <c r="C957" s="2324" t="s">
        <v>1773</v>
      </c>
      <c r="D957" s="2322" t="s">
        <v>3013</v>
      </c>
      <c r="E957" s="2322" t="s">
        <v>2835</v>
      </c>
      <c r="F957" s="2322"/>
      <c r="G957" s="2322"/>
      <c r="H957" s="2311" t="s">
        <v>866</v>
      </c>
      <c r="I957" s="1090">
        <v>1521</v>
      </c>
      <c r="J957" s="1090"/>
      <c r="K957" s="1090"/>
      <c r="L957" s="1090"/>
      <c r="M957" s="2310"/>
      <c r="N957" s="2310"/>
      <c r="O957" s="2310"/>
      <c r="P957" s="1090" t="s">
        <v>2336</v>
      </c>
      <c r="Q957" s="2312" t="s">
        <v>1773</v>
      </c>
      <c r="R957" s="2318">
        <v>0</v>
      </c>
      <c r="S957" s="2318">
        <v>-10660.51</v>
      </c>
      <c r="T957" s="2318">
        <v>0</v>
      </c>
      <c r="U957" s="2310"/>
      <c r="V957" s="2310"/>
      <c r="W957" s="2310" t="s">
        <v>2503</v>
      </c>
      <c r="X957" s="2310" t="s">
        <v>395</v>
      </c>
      <c r="Y957" s="2310">
        <f>VLOOKUP(X957,Data!$D$2:$E$144,2,FALSE)</f>
        <v>35110000</v>
      </c>
      <c r="AG957" s="2317"/>
    </row>
    <row r="958" spans="1:33" x14ac:dyDescent="0.2">
      <c r="C958" s="2312" t="s">
        <v>1774</v>
      </c>
      <c r="H958" s="2311" t="s">
        <v>867</v>
      </c>
      <c r="I958" s="2318"/>
      <c r="J958" s="2318"/>
      <c r="K958" s="2318"/>
      <c r="L958" s="2318"/>
      <c r="P958" s="2318"/>
      <c r="Q958" s="2312" t="s">
        <v>1774</v>
      </c>
      <c r="R958" s="2318">
        <v>-256</v>
      </c>
      <c r="S958" s="2318">
        <v>0</v>
      </c>
      <c r="T958" s="2318">
        <v>0</v>
      </c>
      <c r="Y958" s="2310" t="e">
        <f>VLOOKUP(X958,Data!$D$2:$E$144,2,FALSE)</f>
        <v>#N/A</v>
      </c>
    </row>
    <row r="959" spans="1:33" x14ac:dyDescent="0.2">
      <c r="A959" s="2322"/>
      <c r="B959" s="2322"/>
      <c r="C959" s="2324" t="s">
        <v>1779</v>
      </c>
      <c r="D959" s="2322"/>
      <c r="E959" s="2322"/>
      <c r="F959" s="2322"/>
      <c r="G959" s="2322"/>
      <c r="H959" s="2311" t="s">
        <v>872</v>
      </c>
      <c r="I959" s="1090"/>
      <c r="J959" s="1090"/>
      <c r="K959" s="1090"/>
      <c r="L959" s="1090"/>
      <c r="P959" s="1090"/>
      <c r="Q959" s="2312" t="s">
        <v>1779</v>
      </c>
      <c r="R959" s="2318">
        <v>-75</v>
      </c>
      <c r="S959" s="2318">
        <v>0</v>
      </c>
      <c r="T959" s="2318">
        <v>0</v>
      </c>
      <c r="Y959" s="2310" t="e">
        <f>VLOOKUP(X959,Data!$D$2:$E$144,2,FALSE)</f>
        <v>#N/A</v>
      </c>
    </row>
    <row r="960" spans="1:33" x14ac:dyDescent="0.2">
      <c r="C960" s="2312" t="s">
        <v>1783</v>
      </c>
      <c r="H960" s="2311" t="s">
        <v>876</v>
      </c>
      <c r="I960" s="2318"/>
      <c r="J960" s="2318"/>
      <c r="K960" s="2318"/>
      <c r="L960" s="2318"/>
      <c r="P960" s="2318"/>
      <c r="Q960" s="2312" t="s">
        <v>1783</v>
      </c>
      <c r="R960" s="2318">
        <v>-8024.84</v>
      </c>
      <c r="S960" s="2318">
        <v>-748.32</v>
      </c>
      <c r="T960" s="2318">
        <v>0</v>
      </c>
      <c r="Y960" s="2310" t="e">
        <f>VLOOKUP(X960,Data!$D$2:$E$144,2,FALSE)</f>
        <v>#N/A</v>
      </c>
    </row>
    <row r="961" spans="1:25" x14ac:dyDescent="0.2">
      <c r="C961" s="2312" t="s">
        <v>1784</v>
      </c>
      <c r="H961" s="2311" t="s">
        <v>877</v>
      </c>
      <c r="I961" s="2318"/>
      <c r="J961" s="2318"/>
      <c r="K961" s="2318"/>
      <c r="L961" s="2318"/>
      <c r="P961" s="2318"/>
      <c r="Q961" s="2312" t="s">
        <v>1784</v>
      </c>
      <c r="R961" s="2318">
        <v>-392.5</v>
      </c>
      <c r="S961" s="2318">
        <v>-315</v>
      </c>
      <c r="T961" s="2318">
        <v>0</v>
      </c>
      <c r="Y961" s="2310" t="e">
        <f>VLOOKUP(X961,Data!$D$2:$E$144,2,FALSE)</f>
        <v>#N/A</v>
      </c>
    </row>
    <row r="962" spans="1:25" x14ac:dyDescent="0.2">
      <c r="A962" s="2322"/>
      <c r="B962" s="2322"/>
      <c r="C962" s="2324" t="s">
        <v>1785</v>
      </c>
      <c r="D962" s="2322"/>
      <c r="E962" s="2322"/>
      <c r="F962" s="2322"/>
      <c r="G962" s="2322"/>
      <c r="H962" s="2311" t="s">
        <v>878</v>
      </c>
      <c r="I962" s="1090"/>
      <c r="J962" s="1090"/>
      <c r="K962" s="1090"/>
      <c r="L962" s="1090"/>
      <c r="P962" s="1090"/>
      <c r="Q962" s="2312" t="s">
        <v>1785</v>
      </c>
      <c r="R962" s="2318">
        <v>0</v>
      </c>
      <c r="S962" s="2318">
        <v>-80</v>
      </c>
      <c r="T962" s="2318">
        <v>0</v>
      </c>
      <c r="Y962" s="2310" t="e">
        <f>VLOOKUP(X962,Data!$D$2:$E$144,2,FALSE)</f>
        <v>#N/A</v>
      </c>
    </row>
    <row r="963" spans="1:25" x14ac:dyDescent="0.2">
      <c r="C963" s="2312" t="s">
        <v>1788</v>
      </c>
      <c r="H963" s="2311" t="s">
        <v>881</v>
      </c>
      <c r="I963" s="2318"/>
      <c r="J963" s="2318"/>
      <c r="K963" s="2318"/>
      <c r="L963" s="2318"/>
      <c r="P963" s="2318"/>
      <c r="Q963" s="2312" t="s">
        <v>1788</v>
      </c>
      <c r="R963" s="2318">
        <v>-28519.64</v>
      </c>
      <c r="S963" s="2318">
        <v>0</v>
      </c>
      <c r="T963" s="2318">
        <v>0</v>
      </c>
      <c r="Y963" s="2310" t="e">
        <f>VLOOKUP(X963,Data!$D$2:$E$144,2,FALSE)</f>
        <v>#N/A</v>
      </c>
    </row>
    <row r="964" spans="1:25" x14ac:dyDescent="0.2">
      <c r="C964" s="2312" t="s">
        <v>1789</v>
      </c>
      <c r="H964" s="2311" t="s">
        <v>882</v>
      </c>
      <c r="I964" s="2318"/>
      <c r="J964" s="2318"/>
      <c r="K964" s="2318"/>
      <c r="L964" s="2318"/>
      <c r="P964" s="2318"/>
      <c r="Q964" s="2312" t="s">
        <v>1789</v>
      </c>
      <c r="R964" s="2318">
        <v>0</v>
      </c>
      <c r="S964" s="2318">
        <v>-900</v>
      </c>
      <c r="T964" s="2318">
        <v>0</v>
      </c>
      <c r="Y964" s="2310" t="e">
        <f>VLOOKUP(X964,Data!$D$2:$E$144,2,FALSE)</f>
        <v>#N/A</v>
      </c>
    </row>
    <row r="965" spans="1:25" x14ac:dyDescent="0.2">
      <c r="C965" s="2312" t="s">
        <v>1794</v>
      </c>
      <c r="H965" s="2311" t="s">
        <v>887</v>
      </c>
      <c r="I965" s="2318"/>
      <c r="J965" s="2318"/>
      <c r="K965" s="2318"/>
      <c r="L965" s="2318"/>
      <c r="P965" s="2318"/>
      <c r="Q965" s="2312" t="s">
        <v>1794</v>
      </c>
      <c r="R965" s="2318">
        <v>-45</v>
      </c>
      <c r="S965" s="2318">
        <v>0</v>
      </c>
      <c r="T965" s="2318">
        <v>0</v>
      </c>
      <c r="Y965" s="2310" t="e">
        <f>VLOOKUP(X965,Data!$D$2:$E$144,2,FALSE)</f>
        <v>#N/A</v>
      </c>
    </row>
    <row r="966" spans="1:25" x14ac:dyDescent="0.2">
      <c r="C966" s="2312" t="s">
        <v>1798</v>
      </c>
      <c r="H966" s="2311" t="s">
        <v>891</v>
      </c>
      <c r="I966" s="2318"/>
      <c r="J966" s="2318"/>
      <c r="K966" s="2318"/>
      <c r="L966" s="2318"/>
      <c r="P966" s="2318"/>
      <c r="Q966" s="2312" t="s">
        <v>1798</v>
      </c>
      <c r="R966" s="2318">
        <v>-120</v>
      </c>
      <c r="S966" s="2318">
        <v>-5375.5</v>
      </c>
      <c r="T966" s="2318">
        <v>0</v>
      </c>
      <c r="Y966" s="2310" t="e">
        <f>VLOOKUP(X966,Data!$D$2:$E$144,2,FALSE)</f>
        <v>#N/A</v>
      </c>
    </row>
    <row r="967" spans="1:25" x14ac:dyDescent="0.2">
      <c r="A967" s="2322"/>
      <c r="B967" s="2322"/>
      <c r="C967" s="2324" t="s">
        <v>1800</v>
      </c>
      <c r="D967" s="2322" t="s">
        <v>3169</v>
      </c>
      <c r="E967" s="2322" t="s">
        <v>2835</v>
      </c>
      <c r="F967" s="2322"/>
      <c r="G967" s="2322"/>
      <c r="H967" s="2311" t="s">
        <v>893</v>
      </c>
      <c r="I967" s="1090">
        <v>0</v>
      </c>
      <c r="J967" s="1090"/>
      <c r="K967" s="1090"/>
      <c r="L967" s="1090"/>
      <c r="P967" s="1090" t="s">
        <v>2331</v>
      </c>
      <c r="Q967" s="2312" t="s">
        <v>1800</v>
      </c>
      <c r="R967" s="2318">
        <v>-756</v>
      </c>
      <c r="S967" s="2318">
        <v>0</v>
      </c>
      <c r="T967" s="2318">
        <v>0</v>
      </c>
      <c r="Y967" s="2310" t="e">
        <f>VLOOKUP(X967,Data!$D$2:$E$144,2,FALSE)</f>
        <v>#N/A</v>
      </c>
    </row>
    <row r="968" spans="1:25" x14ac:dyDescent="0.2">
      <c r="C968" s="2312" t="s">
        <v>1803</v>
      </c>
      <c r="H968" s="2311" t="s">
        <v>896</v>
      </c>
      <c r="I968" s="2318"/>
      <c r="J968" s="2318"/>
      <c r="K968" s="2318"/>
      <c r="L968" s="2318"/>
      <c r="P968" s="2318"/>
      <c r="Q968" s="2312" t="s">
        <v>1803</v>
      </c>
      <c r="R968" s="2318">
        <v>0</v>
      </c>
      <c r="S968" s="2318">
        <v>-451</v>
      </c>
      <c r="T968" s="2318">
        <v>0</v>
      </c>
      <c r="Y968" s="2310" t="e">
        <f>VLOOKUP(X968,Data!$D$2:$E$144,2,FALSE)</f>
        <v>#N/A</v>
      </c>
    </row>
    <row r="969" spans="1:25" x14ac:dyDescent="0.2">
      <c r="C969" s="2312" t="s">
        <v>1806</v>
      </c>
      <c r="H969" s="2311" t="s">
        <v>899</v>
      </c>
      <c r="I969" s="2318"/>
      <c r="J969" s="2318"/>
      <c r="K969" s="2318"/>
      <c r="L969" s="2318"/>
      <c r="P969" s="2318"/>
      <c r="Q969" s="2312" t="s">
        <v>1806</v>
      </c>
      <c r="R969" s="2318">
        <v>0</v>
      </c>
      <c r="S969" s="2318">
        <v>-97.5</v>
      </c>
      <c r="T969" s="2318">
        <v>0</v>
      </c>
      <c r="Y969" s="2310" t="e">
        <f>VLOOKUP(X969,Data!$D$2:$E$144,2,FALSE)</f>
        <v>#N/A</v>
      </c>
    </row>
    <row r="970" spans="1:25" x14ac:dyDescent="0.2">
      <c r="A970" s="2322"/>
      <c r="B970" s="2322"/>
      <c r="C970" s="2324" t="s">
        <v>1809</v>
      </c>
      <c r="D970" s="280" t="s">
        <v>3008</v>
      </c>
      <c r="E970" s="2322" t="s">
        <v>2832</v>
      </c>
      <c r="F970" s="2322"/>
      <c r="G970" s="2322"/>
      <c r="H970" s="2311" t="s">
        <v>902</v>
      </c>
      <c r="I970" s="1090">
        <v>0</v>
      </c>
      <c r="J970" s="1090"/>
      <c r="K970" s="1090"/>
      <c r="L970" s="1090"/>
      <c r="P970" s="1090" t="s">
        <v>2331</v>
      </c>
      <c r="Q970" s="2312" t="s">
        <v>1809</v>
      </c>
      <c r="R970" s="2318">
        <v>-822.2</v>
      </c>
      <c r="S970" s="2318">
        <v>0</v>
      </c>
      <c r="T970" s="2318">
        <v>0</v>
      </c>
      <c r="Y970" s="2310" t="e">
        <f>VLOOKUP(X970,Data!$D$2:$E$144,2,FALSE)</f>
        <v>#N/A</v>
      </c>
    </row>
    <row r="971" spans="1:25" x14ac:dyDescent="0.2">
      <c r="C971" s="2312" t="s">
        <v>1810</v>
      </c>
      <c r="H971" s="2311" t="s">
        <v>903</v>
      </c>
      <c r="I971" s="2318"/>
      <c r="J971" s="2318"/>
      <c r="K971" s="2318"/>
      <c r="L971" s="2318"/>
      <c r="P971" s="2318"/>
      <c r="Q971" s="2312" t="s">
        <v>1810</v>
      </c>
      <c r="R971" s="2318">
        <v>0</v>
      </c>
      <c r="S971" s="2318">
        <v>-455</v>
      </c>
      <c r="T971" s="2318">
        <v>0</v>
      </c>
      <c r="Y971" s="2310" t="e">
        <f>VLOOKUP(X971,Data!$D$2:$E$144,2,FALSE)</f>
        <v>#N/A</v>
      </c>
    </row>
    <row r="972" spans="1:25" ht="25.5" x14ac:dyDescent="0.2">
      <c r="A972" s="2322"/>
      <c r="B972" s="2322"/>
      <c r="C972" s="2324" t="s">
        <v>1811</v>
      </c>
      <c r="D972" s="2322" t="s">
        <v>2726</v>
      </c>
      <c r="E972" s="2322" t="s">
        <v>2372</v>
      </c>
      <c r="F972" s="2322"/>
      <c r="G972" s="2322"/>
      <c r="H972" s="2311" t="s">
        <v>904</v>
      </c>
      <c r="I972" s="1090">
        <v>0</v>
      </c>
      <c r="J972" s="1090"/>
      <c r="K972" s="1090"/>
      <c r="L972" s="1090"/>
      <c r="P972" s="1090" t="s">
        <v>2331</v>
      </c>
      <c r="Q972" s="2312" t="s">
        <v>1811</v>
      </c>
      <c r="R972" s="2318">
        <v>-2500</v>
      </c>
      <c r="S972" s="2318">
        <v>-2500</v>
      </c>
      <c r="T972" s="2318">
        <v>0</v>
      </c>
      <c r="W972" s="2310" t="s">
        <v>427</v>
      </c>
      <c r="X972" s="2310" t="s">
        <v>371</v>
      </c>
      <c r="Y972" s="2310">
        <f>VLOOKUP(X972,Data!$D$2:$E$144,2,FALSE)</f>
        <v>72610000</v>
      </c>
    </row>
    <row r="973" spans="1:25" ht="25.5" x14ac:dyDescent="0.2">
      <c r="C973" s="2312" t="s">
        <v>1813</v>
      </c>
      <c r="D973" s="2322" t="s">
        <v>2491</v>
      </c>
      <c r="E973" s="2310" t="s">
        <v>2481</v>
      </c>
      <c r="H973" s="2311" t="s">
        <v>906</v>
      </c>
      <c r="I973" s="1090" t="s">
        <v>2492</v>
      </c>
      <c r="J973" s="1090"/>
      <c r="K973" s="1090"/>
      <c r="L973" s="1090"/>
      <c r="P973" s="1090" t="s">
        <v>2336</v>
      </c>
      <c r="Q973" s="2312" t="s">
        <v>1813</v>
      </c>
      <c r="R973" s="2318">
        <v>-299</v>
      </c>
      <c r="S973" s="2318">
        <v>-333</v>
      </c>
      <c r="T973" s="2318">
        <v>0</v>
      </c>
      <c r="W973" s="2310" t="s">
        <v>284</v>
      </c>
      <c r="X973" s="2310" t="s">
        <v>386</v>
      </c>
      <c r="Y973" s="2310">
        <f>VLOOKUP(X973,Data!$D$2:$E$144,2,FALSE)</f>
        <v>50310000</v>
      </c>
    </row>
    <row r="974" spans="1:25" ht="15" x14ac:dyDescent="0.25">
      <c r="A974" s="2322"/>
      <c r="B974" s="2322"/>
      <c r="C974" s="2324" t="s">
        <v>1814</v>
      </c>
      <c r="D974" s="281"/>
      <c r="E974" s="2322" t="s">
        <v>2832</v>
      </c>
      <c r="F974" s="2322"/>
      <c r="G974" s="2322"/>
      <c r="H974" s="2311" t="s">
        <v>907</v>
      </c>
      <c r="I974" s="1090">
        <v>0</v>
      </c>
      <c r="J974" s="1090"/>
      <c r="K974" s="1090"/>
      <c r="L974" s="1090"/>
      <c r="P974" s="1090" t="s">
        <v>2331</v>
      </c>
      <c r="Q974" s="2312" t="s">
        <v>1814</v>
      </c>
      <c r="R974" s="2318">
        <v>0</v>
      </c>
      <c r="S974" s="2318">
        <v>-117.2</v>
      </c>
      <c r="T974" s="2318">
        <v>0</v>
      </c>
      <c r="Y974" s="2310" t="e">
        <f>VLOOKUP(X974,Data!$D$2:$E$144,2,FALSE)</f>
        <v>#N/A</v>
      </c>
    </row>
    <row r="975" spans="1:25" x14ac:dyDescent="0.2">
      <c r="C975" s="2312" t="s">
        <v>1816</v>
      </c>
      <c r="H975" s="2311" t="s">
        <v>909</v>
      </c>
      <c r="I975" s="2318"/>
      <c r="J975" s="2318"/>
      <c r="K975" s="2318"/>
      <c r="L975" s="2318"/>
      <c r="P975" s="2318"/>
      <c r="Q975" s="2312" t="s">
        <v>1816</v>
      </c>
      <c r="R975" s="2318">
        <v>0</v>
      </c>
      <c r="S975" s="2318">
        <v>-3740</v>
      </c>
      <c r="T975" s="2318">
        <v>0</v>
      </c>
      <c r="Y975" s="2310" t="e">
        <f>VLOOKUP(X975,Data!$D$2:$E$144,2,FALSE)</f>
        <v>#N/A</v>
      </c>
    </row>
    <row r="976" spans="1:25" x14ac:dyDescent="0.2">
      <c r="A976" s="2315"/>
      <c r="B976" s="2315"/>
      <c r="C976" s="2314"/>
      <c r="D976" s="2315"/>
      <c r="E976" s="2315"/>
      <c r="F976" s="2315"/>
      <c r="G976" s="2315"/>
      <c r="H976" s="2313" t="s">
        <v>911</v>
      </c>
      <c r="I976" s="2319">
        <f>SUM(I977:I978)</f>
        <v>0</v>
      </c>
      <c r="J976" s="2319"/>
      <c r="K976" s="2319"/>
      <c r="L976" s="2319"/>
      <c r="M976" s="2315"/>
      <c r="N976" s="2315"/>
      <c r="O976" s="2315"/>
      <c r="P976" s="2319"/>
      <c r="Q976" s="2314" t="s">
        <v>1818</v>
      </c>
      <c r="R976" s="2319">
        <v>-2597</v>
      </c>
      <c r="S976" s="2319">
        <v>0</v>
      </c>
      <c r="T976" s="2319">
        <v>0</v>
      </c>
      <c r="U976" s="2315"/>
      <c r="V976" s="2315"/>
      <c r="W976" s="2315"/>
      <c r="X976" s="2315"/>
      <c r="Y976" s="2315" t="e">
        <f>VLOOKUP(X976,Data!$D$2:$E$144,2,FALSE)</f>
        <v>#N/A</v>
      </c>
    </row>
    <row r="977" spans="1:33" ht="25.5" x14ac:dyDescent="0.2">
      <c r="A977" s="2322"/>
      <c r="B977" s="2322"/>
      <c r="C977" s="2324" t="s">
        <v>2584</v>
      </c>
      <c r="D977" s="2322" t="s">
        <v>2545</v>
      </c>
      <c r="E977" s="2322" t="s">
        <v>2524</v>
      </c>
      <c r="F977" s="2322"/>
      <c r="G977" s="2322"/>
      <c r="H977" s="2311" t="s">
        <v>911</v>
      </c>
      <c r="I977" s="1090">
        <v>0</v>
      </c>
      <c r="J977" s="1090"/>
      <c r="K977" s="1090"/>
      <c r="L977" s="1090"/>
      <c r="P977" s="1090" t="s">
        <v>2331</v>
      </c>
      <c r="Q977" s="2312" t="s">
        <v>1818</v>
      </c>
      <c r="R977" s="1090"/>
      <c r="S977" s="1090"/>
      <c r="T977" s="1090"/>
      <c r="W977" s="2310" t="s">
        <v>284</v>
      </c>
      <c r="X977" s="2310" t="s">
        <v>388</v>
      </c>
      <c r="Y977" s="2310">
        <f>VLOOKUP(X977,Data!$D$2:$E$144,2,FALSE)</f>
        <v>22000000</v>
      </c>
    </row>
    <row r="978" spans="1:33" ht="25.5" x14ac:dyDescent="0.2">
      <c r="A978" s="2322"/>
      <c r="B978" s="2322"/>
      <c r="C978" s="2324" t="s">
        <v>2585</v>
      </c>
      <c r="D978" s="2322" t="s">
        <v>2586</v>
      </c>
      <c r="E978" s="2322" t="s">
        <v>2564</v>
      </c>
      <c r="F978" s="2322"/>
      <c r="G978" s="2322"/>
      <c r="H978" s="2311" t="s">
        <v>911</v>
      </c>
      <c r="I978" s="1090">
        <v>0</v>
      </c>
      <c r="J978" s="1090"/>
      <c r="K978" s="1090"/>
      <c r="L978" s="1090"/>
      <c r="P978" s="1090" t="s">
        <v>2337</v>
      </c>
      <c r="Q978" s="2312" t="s">
        <v>1818</v>
      </c>
      <c r="R978" s="1090"/>
      <c r="S978" s="1090"/>
      <c r="T978" s="1090"/>
      <c r="W978" s="2310" t="s">
        <v>284</v>
      </c>
      <c r="X978" s="2310" t="s">
        <v>388</v>
      </c>
      <c r="Y978" s="2310">
        <f>VLOOKUP(X978,Data!$D$2:$E$144,2,FALSE)</f>
        <v>22000000</v>
      </c>
    </row>
    <row r="979" spans="1:33" ht="25.5" x14ac:dyDescent="0.25">
      <c r="A979" s="2322"/>
      <c r="B979" s="2322"/>
      <c r="C979" s="2324" t="s">
        <v>1819</v>
      </c>
      <c r="D979" s="281"/>
      <c r="E979" s="2322" t="s">
        <v>2524</v>
      </c>
      <c r="F979" s="2322"/>
      <c r="G979" s="2322"/>
      <c r="H979" s="2311" t="s">
        <v>912</v>
      </c>
      <c r="I979" s="1090">
        <v>0</v>
      </c>
      <c r="J979" s="1090"/>
      <c r="K979" s="1090"/>
      <c r="L979" s="1090"/>
      <c r="P979" s="1090" t="s">
        <v>2331</v>
      </c>
      <c r="Q979" s="2312" t="s">
        <v>1819</v>
      </c>
      <c r="R979" s="2318">
        <v>-2631.84</v>
      </c>
      <c r="S979" s="2318">
        <v>0</v>
      </c>
      <c r="T979" s="2318">
        <v>0</v>
      </c>
      <c r="Y979" s="2310" t="e">
        <f>VLOOKUP(X979,Data!$D$2:$E$144,2,FALSE)</f>
        <v>#N/A</v>
      </c>
    </row>
    <row r="980" spans="1:33" ht="15" x14ac:dyDescent="0.25">
      <c r="A980" s="2322"/>
      <c r="B980" s="2322"/>
      <c r="C980" s="2324" t="s">
        <v>1823</v>
      </c>
      <c r="D980" s="281"/>
      <c r="E980" s="2322" t="s">
        <v>2832</v>
      </c>
      <c r="F980" s="2322"/>
      <c r="G980" s="2322"/>
      <c r="H980" s="2311" t="s">
        <v>916</v>
      </c>
      <c r="I980" s="1090">
        <v>0</v>
      </c>
      <c r="J980" s="1090"/>
      <c r="K980" s="1090"/>
      <c r="L980" s="1090"/>
      <c r="P980" s="1090" t="s">
        <v>2331</v>
      </c>
      <c r="Q980" s="2312" t="s">
        <v>1823</v>
      </c>
      <c r="R980" s="2318">
        <v>-70</v>
      </c>
      <c r="S980" s="2318">
        <v>0</v>
      </c>
      <c r="T980" s="2318">
        <v>0</v>
      </c>
      <c r="Y980" s="2310" t="e">
        <f>VLOOKUP(X980,Data!$D$2:$E$144,2,FALSE)</f>
        <v>#N/A</v>
      </c>
    </row>
    <row r="981" spans="1:33" x14ac:dyDescent="0.2">
      <c r="A981" s="2322"/>
      <c r="B981" s="2322"/>
      <c r="C981" s="2324" t="s">
        <v>1826</v>
      </c>
      <c r="D981" s="2322" t="s">
        <v>2987</v>
      </c>
      <c r="E981" s="2322" t="s">
        <v>2832</v>
      </c>
      <c r="F981" s="2322"/>
      <c r="G981" s="2322"/>
      <c r="H981" s="2311" t="s">
        <v>919</v>
      </c>
      <c r="I981" s="1090">
        <v>0</v>
      </c>
      <c r="J981" s="1090"/>
      <c r="K981" s="1090"/>
      <c r="L981" s="1090"/>
      <c r="P981" s="1090" t="s">
        <v>2336</v>
      </c>
      <c r="Q981" s="2312" t="s">
        <v>1826</v>
      </c>
      <c r="R981" s="2318">
        <v>-1515.29</v>
      </c>
      <c r="S981" s="2318">
        <v>-470.22</v>
      </c>
      <c r="T981" s="2318">
        <v>0</v>
      </c>
      <c r="W981" s="2310" t="s">
        <v>2503</v>
      </c>
      <c r="X981" s="2310" t="s">
        <v>395</v>
      </c>
      <c r="Y981" s="2310">
        <f>VLOOKUP(X981,Data!$D$2:$E$144,2,FALSE)</f>
        <v>35110000</v>
      </c>
    </row>
    <row r="982" spans="1:33" x14ac:dyDescent="0.2">
      <c r="C982" s="2312" t="s">
        <v>1827</v>
      </c>
      <c r="H982" s="2311" t="s">
        <v>920</v>
      </c>
      <c r="I982" s="2318"/>
      <c r="J982" s="2318"/>
      <c r="K982" s="2318"/>
      <c r="L982" s="2318"/>
      <c r="P982" s="2318"/>
      <c r="Q982" s="2312" t="s">
        <v>1827</v>
      </c>
      <c r="R982" s="2318">
        <v>-45</v>
      </c>
      <c r="S982" s="2318">
        <v>-45</v>
      </c>
      <c r="T982" s="2318">
        <v>0</v>
      </c>
      <c r="Y982" s="2310" t="e">
        <f>VLOOKUP(X982,Data!$D$2:$E$144,2,FALSE)</f>
        <v>#N/A</v>
      </c>
    </row>
    <row r="983" spans="1:33" x14ac:dyDescent="0.2">
      <c r="A983" s="2322"/>
      <c r="B983" s="2322"/>
      <c r="C983" s="2324" t="s">
        <v>1829</v>
      </c>
      <c r="D983" s="2322" t="s">
        <v>3050</v>
      </c>
      <c r="E983" s="2322" t="s">
        <v>2835</v>
      </c>
      <c r="F983" s="2322"/>
      <c r="G983" s="2322"/>
      <c r="H983" s="2311" t="s">
        <v>922</v>
      </c>
      <c r="I983" s="1090">
        <v>0</v>
      </c>
      <c r="J983" s="1090"/>
      <c r="K983" s="1090"/>
      <c r="L983" s="1090"/>
      <c r="P983" s="1090" t="s">
        <v>2331</v>
      </c>
      <c r="Q983" s="2312" t="s">
        <v>1829</v>
      </c>
      <c r="R983" s="2318">
        <v>-199.35</v>
      </c>
      <c r="S983" s="2318">
        <v>0</v>
      </c>
      <c r="T983" s="2318">
        <v>0</v>
      </c>
      <c r="Y983" s="2310" t="e">
        <f>VLOOKUP(X983,Data!$D$2:$E$144,2,FALSE)</f>
        <v>#N/A</v>
      </c>
    </row>
    <row r="984" spans="1:33" ht="25.5" x14ac:dyDescent="0.2">
      <c r="A984" s="2322"/>
      <c r="B984" s="2322"/>
      <c r="C984" s="2324" t="s">
        <v>1834</v>
      </c>
      <c r="D984" s="2322" t="s">
        <v>2974</v>
      </c>
      <c r="E984" s="2322" t="s">
        <v>2835</v>
      </c>
      <c r="F984" s="2322"/>
      <c r="G984" s="2322"/>
      <c r="H984" s="2311" t="s">
        <v>927</v>
      </c>
      <c r="I984" s="1090">
        <v>0</v>
      </c>
      <c r="J984" s="1090"/>
      <c r="K984" s="1090"/>
      <c r="L984" s="1090"/>
      <c r="P984" s="1090" t="s">
        <v>2337</v>
      </c>
      <c r="Q984" s="2312" t="s">
        <v>1834</v>
      </c>
      <c r="R984" s="2318">
        <v>-3683.5</v>
      </c>
      <c r="S984" s="2318">
        <v>0</v>
      </c>
      <c r="T984" s="2318">
        <v>0</v>
      </c>
      <c r="W984" s="2310" t="s">
        <v>2379</v>
      </c>
      <c r="X984" s="2310" t="s">
        <v>343</v>
      </c>
      <c r="Y984" s="2310">
        <f>VLOOKUP(X984,Data!$D$2:$E$144,2,FALSE)</f>
        <v>18100000</v>
      </c>
    </row>
    <row r="985" spans="1:33" x14ac:dyDescent="0.2">
      <c r="A985" s="2322"/>
      <c r="B985" s="2322"/>
      <c r="C985" s="2324" t="s">
        <v>1836</v>
      </c>
      <c r="D985" s="2322" t="s">
        <v>3105</v>
      </c>
      <c r="E985" s="2322" t="s">
        <v>2835</v>
      </c>
      <c r="F985" s="2322"/>
      <c r="G985" s="2322"/>
      <c r="H985" s="2311" t="s">
        <v>929</v>
      </c>
      <c r="I985" s="1090">
        <v>0</v>
      </c>
      <c r="J985" s="1090"/>
      <c r="K985" s="1090"/>
      <c r="L985" s="1090"/>
      <c r="P985" s="1090" t="s">
        <v>2331</v>
      </c>
      <c r="Q985" s="2312" t="s">
        <v>1836</v>
      </c>
      <c r="R985" s="2318">
        <v>-266.8</v>
      </c>
      <c r="S985" s="2318">
        <v>0</v>
      </c>
      <c r="T985" s="2318">
        <v>0</v>
      </c>
      <c r="Y985" s="2310" t="e">
        <f>VLOOKUP(X985,Data!$D$2:$E$144,2,FALSE)</f>
        <v>#N/A</v>
      </c>
    </row>
    <row r="986" spans="1:33" ht="25.5" x14ac:dyDescent="0.2">
      <c r="A986" s="2322"/>
      <c r="B986" s="2322"/>
      <c r="C986" s="2324" t="s">
        <v>1837</v>
      </c>
      <c r="D986" s="2322" t="s">
        <v>2946</v>
      </c>
      <c r="E986" s="2322" t="s">
        <v>2832</v>
      </c>
      <c r="F986" s="2322"/>
      <c r="G986" s="2322"/>
      <c r="H986" s="2311" t="s">
        <v>930</v>
      </c>
      <c r="I986" s="1090">
        <v>0</v>
      </c>
      <c r="J986" s="1090"/>
      <c r="K986" s="1090"/>
      <c r="L986" s="1090"/>
      <c r="P986" s="1090" t="s">
        <v>2331</v>
      </c>
      <c r="Q986" s="2312" t="s">
        <v>1837</v>
      </c>
      <c r="R986" s="2318">
        <v>-1125</v>
      </c>
      <c r="S986" s="2318">
        <v>0</v>
      </c>
      <c r="T986" s="2318">
        <v>0</v>
      </c>
      <c r="W986" s="2310" t="s">
        <v>287</v>
      </c>
      <c r="X986" s="2310" t="s">
        <v>412</v>
      </c>
      <c r="Y986" s="2310">
        <f>VLOOKUP(X986,Data!$D$2:$E$144,2,FALSE)</f>
        <v>34300000</v>
      </c>
    </row>
    <row r="987" spans="1:33" s="2315" customFormat="1" x14ac:dyDescent="0.2">
      <c r="A987" s="2322"/>
      <c r="B987" s="2322"/>
      <c r="C987" s="2324" t="s">
        <v>1838</v>
      </c>
      <c r="D987" s="2322" t="s">
        <v>3096</v>
      </c>
      <c r="E987" s="2322" t="s">
        <v>2835</v>
      </c>
      <c r="F987" s="2322"/>
      <c r="G987" s="2322"/>
      <c r="H987" s="2311" t="s">
        <v>931</v>
      </c>
      <c r="I987" s="1090">
        <v>0</v>
      </c>
      <c r="J987" s="1090"/>
      <c r="K987" s="1090"/>
      <c r="L987" s="1090"/>
      <c r="M987" s="2310"/>
      <c r="N987" s="2310"/>
      <c r="O987" s="2310"/>
      <c r="P987" s="1090" t="s">
        <v>2331</v>
      </c>
      <c r="Q987" s="2312" t="s">
        <v>1838</v>
      </c>
      <c r="R987" s="2318">
        <v>-625.80999999999995</v>
      </c>
      <c r="S987" s="2318">
        <v>0</v>
      </c>
      <c r="T987" s="2318">
        <v>0</v>
      </c>
      <c r="U987" s="2310"/>
      <c r="V987" s="2310"/>
      <c r="W987" s="2310"/>
      <c r="X987" s="2310"/>
      <c r="Y987" s="2310" t="e">
        <f>VLOOKUP(X987,Data!$D$2:$E$144,2,FALSE)</f>
        <v>#N/A</v>
      </c>
      <c r="AG987" s="2317"/>
    </row>
    <row r="988" spans="1:33" x14ac:dyDescent="0.2">
      <c r="C988" s="2312" t="s">
        <v>1839</v>
      </c>
      <c r="H988" s="2311" t="s">
        <v>932</v>
      </c>
      <c r="I988" s="2318"/>
      <c r="J988" s="2318"/>
      <c r="K988" s="2318"/>
      <c r="L988" s="2318"/>
      <c r="P988" s="2318"/>
      <c r="Q988" s="2312" t="s">
        <v>1839</v>
      </c>
      <c r="R988" s="2318">
        <v>-540</v>
      </c>
      <c r="S988" s="2318">
        <v>0</v>
      </c>
      <c r="T988" s="2318">
        <v>0</v>
      </c>
      <c r="Y988" s="2310" t="e">
        <f>VLOOKUP(X988,Data!$D$2:$E$144,2,FALSE)</f>
        <v>#N/A</v>
      </c>
    </row>
    <row r="989" spans="1:33" x14ac:dyDescent="0.2">
      <c r="C989" s="2312" t="s">
        <v>1840</v>
      </c>
      <c r="D989" s="2310" t="s">
        <v>2494</v>
      </c>
      <c r="E989" s="2310" t="s">
        <v>2485</v>
      </c>
      <c r="H989" s="2311" t="s">
        <v>933</v>
      </c>
      <c r="I989" s="2318"/>
      <c r="J989" s="2318"/>
      <c r="K989" s="2318"/>
      <c r="L989" s="2318"/>
      <c r="P989" s="2318"/>
      <c r="Q989" s="2312" t="s">
        <v>1840</v>
      </c>
      <c r="R989" s="2318">
        <v>-198</v>
      </c>
      <c r="S989" s="2318">
        <v>0</v>
      </c>
      <c r="T989" s="2318">
        <v>0</v>
      </c>
      <c r="Y989" s="2310" t="e">
        <f>VLOOKUP(X989,Data!$D$2:$E$144,2,FALSE)</f>
        <v>#N/A</v>
      </c>
    </row>
    <row r="990" spans="1:33" x14ac:dyDescent="0.2">
      <c r="A990" s="2322"/>
      <c r="B990" s="2322"/>
      <c r="C990" s="2324" t="s">
        <v>1841</v>
      </c>
      <c r="D990" s="2322" t="s">
        <v>3109</v>
      </c>
      <c r="E990" s="2322" t="s">
        <v>2835</v>
      </c>
      <c r="F990" s="2322"/>
      <c r="G990" s="2322"/>
      <c r="H990" s="2311" t="s">
        <v>934</v>
      </c>
      <c r="I990" s="1090">
        <v>0</v>
      </c>
      <c r="J990" s="1090"/>
      <c r="K990" s="1090"/>
      <c r="L990" s="1090"/>
      <c r="P990" s="1090" t="s">
        <v>2331</v>
      </c>
      <c r="Q990" s="2312" t="s">
        <v>1841</v>
      </c>
      <c r="R990" s="2318">
        <v>-699.95</v>
      </c>
      <c r="S990" s="2318">
        <v>0</v>
      </c>
      <c r="T990" s="2318">
        <v>0</v>
      </c>
      <c r="Y990" s="2310" t="e">
        <f>VLOOKUP(X990,Data!$D$2:$E$144,2,FALSE)</f>
        <v>#N/A</v>
      </c>
    </row>
    <row r="991" spans="1:33" x14ac:dyDescent="0.2">
      <c r="C991" s="2312" t="s">
        <v>1845</v>
      </c>
      <c r="H991" s="2311" t="s">
        <v>938</v>
      </c>
      <c r="I991" s="2318"/>
      <c r="J991" s="2318"/>
      <c r="K991" s="2318"/>
      <c r="L991" s="2318"/>
      <c r="P991" s="2318"/>
      <c r="Q991" s="2312" t="s">
        <v>1845</v>
      </c>
      <c r="R991" s="2318">
        <v>-372.3</v>
      </c>
      <c r="S991" s="2318">
        <v>0</v>
      </c>
      <c r="T991" s="2318">
        <v>0</v>
      </c>
      <c r="Y991" s="2310" t="e">
        <f>VLOOKUP(X991,Data!$D$2:$E$144,2,FALSE)</f>
        <v>#N/A</v>
      </c>
    </row>
    <row r="992" spans="1:33" x14ac:dyDescent="0.2">
      <c r="C992" s="2312" t="s">
        <v>1850</v>
      </c>
      <c r="H992" s="2311" t="s">
        <v>943</v>
      </c>
      <c r="I992" s="2318"/>
      <c r="J992" s="2318"/>
      <c r="K992" s="2318"/>
      <c r="L992" s="2318"/>
      <c r="P992" s="2318"/>
      <c r="Q992" s="2312" t="s">
        <v>1850</v>
      </c>
      <c r="R992" s="2318">
        <v>0</v>
      </c>
      <c r="S992" s="2318">
        <v>-698.75</v>
      </c>
      <c r="T992" s="2318">
        <v>0</v>
      </c>
      <c r="Y992" s="2310" t="e">
        <f>VLOOKUP(X992,Data!$D$2:$E$144,2,FALSE)</f>
        <v>#N/A</v>
      </c>
    </row>
    <row r="993" spans="1:25" x14ac:dyDescent="0.2">
      <c r="C993" s="2312" t="s">
        <v>1855</v>
      </c>
      <c r="H993" s="2311" t="s">
        <v>948</v>
      </c>
      <c r="I993" s="2318"/>
      <c r="J993" s="2318"/>
      <c r="K993" s="2318"/>
      <c r="L993" s="2318"/>
      <c r="P993" s="2318"/>
      <c r="Q993" s="2312" t="s">
        <v>1855</v>
      </c>
      <c r="R993" s="2318">
        <v>-967</v>
      </c>
      <c r="S993" s="2318">
        <v>0</v>
      </c>
      <c r="T993" s="2318">
        <v>0</v>
      </c>
      <c r="Y993" s="2310" t="e">
        <f>VLOOKUP(X993,Data!$D$2:$E$144,2,FALSE)</f>
        <v>#N/A</v>
      </c>
    </row>
    <row r="994" spans="1:25" x14ac:dyDescent="0.2">
      <c r="C994" s="2312" t="s">
        <v>1861</v>
      </c>
      <c r="H994" s="2311" t="s">
        <v>954</v>
      </c>
      <c r="I994" s="2318"/>
      <c r="J994" s="2318"/>
      <c r="K994" s="2318"/>
      <c r="L994" s="2318"/>
      <c r="P994" s="2318"/>
      <c r="Q994" s="2312" t="s">
        <v>1861</v>
      </c>
      <c r="R994" s="2318">
        <v>0</v>
      </c>
      <c r="S994" s="2318">
        <v>-336</v>
      </c>
      <c r="T994" s="2318">
        <v>0</v>
      </c>
      <c r="Y994" s="2310" t="e">
        <f>VLOOKUP(X994,Data!$D$2:$E$144,2,FALSE)</f>
        <v>#N/A</v>
      </c>
    </row>
    <row r="995" spans="1:25" x14ac:dyDescent="0.2">
      <c r="C995" s="2312" t="s">
        <v>1862</v>
      </c>
      <c r="H995" s="2311" t="s">
        <v>955</v>
      </c>
      <c r="I995" s="2318"/>
      <c r="J995" s="2318"/>
      <c r="K995" s="2318"/>
      <c r="L995" s="2318"/>
      <c r="P995" s="2318"/>
      <c r="Q995" s="2312" t="s">
        <v>1862</v>
      </c>
      <c r="R995" s="2318">
        <v>0</v>
      </c>
      <c r="S995" s="2318">
        <v>-186.5</v>
      </c>
      <c r="T995" s="2318">
        <v>0</v>
      </c>
      <c r="Y995" s="2310" t="e">
        <f>VLOOKUP(X995,Data!$D$2:$E$144,2,FALSE)</f>
        <v>#N/A</v>
      </c>
    </row>
    <row r="996" spans="1:25" ht="15" x14ac:dyDescent="0.25">
      <c r="A996" s="2322"/>
      <c r="B996" s="2322"/>
      <c r="C996" s="2324" t="s">
        <v>1864</v>
      </c>
      <c r="D996" s="281"/>
      <c r="E996" s="2322" t="s">
        <v>2832</v>
      </c>
      <c r="F996" s="2322"/>
      <c r="G996" s="2322"/>
      <c r="H996" s="2311" t="s">
        <v>957</v>
      </c>
      <c r="I996" s="1090">
        <v>0</v>
      </c>
      <c r="J996" s="1090"/>
      <c r="K996" s="1090"/>
      <c r="L996" s="1090"/>
      <c r="P996" s="1090" t="s">
        <v>2331</v>
      </c>
      <c r="Q996" s="2312" t="s">
        <v>1864</v>
      </c>
      <c r="R996" s="2318">
        <v>-24.28</v>
      </c>
      <c r="S996" s="2318">
        <v>0</v>
      </c>
      <c r="T996" s="2318">
        <v>0</v>
      </c>
      <c r="Y996" s="2310" t="e">
        <f>VLOOKUP(X996,Data!$D$2:$E$144,2,FALSE)</f>
        <v>#N/A</v>
      </c>
    </row>
    <row r="997" spans="1:25" x14ac:dyDescent="0.2">
      <c r="C997" s="2312" t="s">
        <v>1866</v>
      </c>
      <c r="H997" s="2311" t="s">
        <v>959</v>
      </c>
      <c r="I997" s="2318"/>
      <c r="J997" s="2318"/>
      <c r="K997" s="2318"/>
      <c r="L997" s="2318"/>
      <c r="P997" s="2318"/>
      <c r="Q997" s="2312" t="s">
        <v>1866</v>
      </c>
      <c r="R997" s="2318">
        <v>-1756</v>
      </c>
      <c r="S997" s="2318">
        <v>-3671.7</v>
      </c>
      <c r="T997" s="2318">
        <v>0</v>
      </c>
      <c r="Y997" s="2310" t="e">
        <f>VLOOKUP(X997,Data!$D$2:$E$144,2,FALSE)</f>
        <v>#N/A</v>
      </c>
    </row>
    <row r="998" spans="1:25" x14ac:dyDescent="0.2">
      <c r="C998" s="2312" t="s">
        <v>1868</v>
      </c>
      <c r="H998" s="2311" t="s">
        <v>961</v>
      </c>
      <c r="I998" s="2318"/>
      <c r="J998" s="2318"/>
      <c r="K998" s="2318"/>
      <c r="L998" s="2318"/>
      <c r="P998" s="2318"/>
      <c r="Q998" s="2312" t="s">
        <v>1868</v>
      </c>
      <c r="R998" s="2318">
        <v>-495</v>
      </c>
      <c r="S998" s="2318">
        <v>0</v>
      </c>
      <c r="T998" s="2318">
        <v>0</v>
      </c>
      <c r="Y998" s="2310" t="e">
        <f>VLOOKUP(X998,Data!$D$2:$E$144,2,FALSE)</f>
        <v>#N/A</v>
      </c>
    </row>
    <row r="999" spans="1:25" x14ac:dyDescent="0.2">
      <c r="A999" s="2322"/>
      <c r="B999" s="2322"/>
      <c r="C999" s="2324" t="s">
        <v>1870</v>
      </c>
      <c r="D999" s="2322" t="s">
        <v>2670</v>
      </c>
      <c r="E999" s="2322" t="s">
        <v>2372</v>
      </c>
      <c r="F999" s="2322"/>
      <c r="G999" s="2322"/>
      <c r="H999" s="2311" t="s">
        <v>963</v>
      </c>
      <c r="I999" s="1090">
        <v>0</v>
      </c>
      <c r="J999" s="1090"/>
      <c r="K999" s="1090"/>
      <c r="L999" s="1090"/>
      <c r="P999" s="1090" t="s">
        <v>2331</v>
      </c>
      <c r="Q999" s="2312" t="s">
        <v>1870</v>
      </c>
      <c r="R999" s="2318">
        <v>-339</v>
      </c>
      <c r="S999" s="2318">
        <v>0</v>
      </c>
      <c r="T999" s="2318">
        <v>0</v>
      </c>
      <c r="W999" s="2310" t="s">
        <v>277</v>
      </c>
      <c r="X999" s="2310" t="s">
        <v>322</v>
      </c>
      <c r="Y999" s="2310">
        <f>VLOOKUP(X999,Data!$D$2:$E$144,2,FALSE)</f>
        <v>55520000</v>
      </c>
    </row>
    <row r="1000" spans="1:25" ht="25.5" x14ac:dyDescent="0.2">
      <c r="A1000" s="2322"/>
      <c r="B1000" s="2322"/>
      <c r="C1000" s="2324" t="s">
        <v>1871</v>
      </c>
      <c r="D1000" s="2322" t="s">
        <v>2864</v>
      </c>
      <c r="E1000" s="2322" t="s">
        <v>2835</v>
      </c>
      <c r="F1000" s="2322"/>
      <c r="G1000" s="2322"/>
      <c r="H1000" s="2311" t="s">
        <v>964</v>
      </c>
      <c r="I1000" s="1090">
        <v>358</v>
      </c>
      <c r="J1000" s="1090"/>
      <c r="K1000" s="1090"/>
      <c r="L1000" s="1090"/>
      <c r="P1000" s="1090" t="s">
        <v>2336</v>
      </c>
      <c r="Q1000" s="2312" t="s">
        <v>1871</v>
      </c>
      <c r="R1000" s="2318">
        <v>0</v>
      </c>
      <c r="S1000" s="2318">
        <v>-114.8</v>
      </c>
      <c r="T1000" s="2318">
        <v>0</v>
      </c>
      <c r="W1000" s="2310" t="s">
        <v>287</v>
      </c>
      <c r="X1000" s="2310" t="s">
        <v>412</v>
      </c>
      <c r="Y1000" s="2310">
        <f>VLOOKUP(X1000,Data!$D$2:$E$144,2,FALSE)</f>
        <v>34300000</v>
      </c>
    </row>
    <row r="1001" spans="1:25" x14ac:dyDescent="0.2">
      <c r="A1001" s="2322"/>
      <c r="B1001" s="2322"/>
      <c r="C1001" s="2324" t="s">
        <v>1872</v>
      </c>
      <c r="D1001" s="2322" t="s">
        <v>2998</v>
      </c>
      <c r="E1001" s="2322" t="s">
        <v>2835</v>
      </c>
      <c r="F1001" s="2322"/>
      <c r="G1001" s="2322"/>
      <c r="H1001" s="2311" t="s">
        <v>965</v>
      </c>
      <c r="I1001" s="1090">
        <v>0</v>
      </c>
      <c r="J1001" s="1090"/>
      <c r="K1001" s="1090"/>
      <c r="L1001" s="1090"/>
      <c r="P1001" s="1090" t="s">
        <v>2336</v>
      </c>
      <c r="Q1001" s="2312" t="s">
        <v>1872</v>
      </c>
      <c r="R1001" s="2318">
        <v>-199.28</v>
      </c>
      <c r="S1001" s="2318">
        <v>-47.91</v>
      </c>
      <c r="T1001" s="2318">
        <v>0</v>
      </c>
      <c r="W1001" s="2310" t="s">
        <v>2503</v>
      </c>
      <c r="X1001" s="2310" t="s">
        <v>395</v>
      </c>
      <c r="Y1001" s="2310">
        <f>VLOOKUP(X1001,Data!$D$2:$E$144,2,FALSE)</f>
        <v>35110000</v>
      </c>
    </row>
    <row r="1002" spans="1:25" x14ac:dyDescent="0.2">
      <c r="C1002" s="2312" t="s">
        <v>1873</v>
      </c>
      <c r="D1002" s="282" t="s">
        <v>2495</v>
      </c>
      <c r="E1002" s="2310" t="s">
        <v>2481</v>
      </c>
      <c r="H1002" s="2311" t="s">
        <v>966</v>
      </c>
      <c r="I1002" s="1090" t="s">
        <v>2492</v>
      </c>
      <c r="J1002" s="1090"/>
      <c r="K1002" s="1090"/>
      <c r="L1002" s="1090"/>
      <c r="P1002" s="2318"/>
      <c r="Q1002" s="2312" t="s">
        <v>1873</v>
      </c>
      <c r="R1002" s="2318">
        <v>0</v>
      </c>
      <c r="S1002" s="2318">
        <v>-11000</v>
      </c>
      <c r="T1002" s="2318">
        <v>0</v>
      </c>
      <c r="W1002" s="2310" t="s">
        <v>427</v>
      </c>
      <c r="X1002" s="2310" t="s">
        <v>371</v>
      </c>
      <c r="Y1002" s="2310">
        <f>VLOOKUP(X1002,Data!$D$2:$E$144,2,FALSE)</f>
        <v>72610000</v>
      </c>
    </row>
    <row r="1003" spans="1:25" x14ac:dyDescent="0.2">
      <c r="C1003" s="2312" t="s">
        <v>1874</v>
      </c>
      <c r="H1003" s="2311" t="s">
        <v>967</v>
      </c>
      <c r="I1003" s="2318"/>
      <c r="J1003" s="2318"/>
      <c r="K1003" s="2318"/>
      <c r="L1003" s="2318"/>
      <c r="P1003" s="2318"/>
      <c r="Q1003" s="2312" t="s">
        <v>1874</v>
      </c>
      <c r="R1003" s="2318">
        <v>-176.8</v>
      </c>
      <c r="S1003" s="2318">
        <v>0</v>
      </c>
      <c r="T1003" s="2318">
        <v>0</v>
      </c>
      <c r="Y1003" s="2310" t="e">
        <f>VLOOKUP(X1003,Data!$D$2:$E$144,2,FALSE)</f>
        <v>#N/A</v>
      </c>
    </row>
    <row r="1004" spans="1:25" x14ac:dyDescent="0.2">
      <c r="C1004" s="2312" t="s">
        <v>1876</v>
      </c>
      <c r="H1004" s="2311" t="s">
        <v>969</v>
      </c>
      <c r="I1004" s="2318"/>
      <c r="J1004" s="2318"/>
      <c r="K1004" s="2318"/>
      <c r="L1004" s="2318"/>
      <c r="P1004" s="2318"/>
      <c r="Q1004" s="2312" t="s">
        <v>1876</v>
      </c>
      <c r="R1004" s="2318">
        <v>-700</v>
      </c>
      <c r="S1004" s="2318">
        <v>0</v>
      </c>
      <c r="T1004" s="2318">
        <v>0</v>
      </c>
      <c r="Y1004" s="2310" t="e">
        <f>VLOOKUP(X1004,Data!$D$2:$E$144,2,FALSE)</f>
        <v>#N/A</v>
      </c>
    </row>
    <row r="1005" spans="1:25" x14ac:dyDescent="0.2">
      <c r="A1005" s="2322"/>
      <c r="B1005" s="2322"/>
      <c r="C1005" s="2324" t="s">
        <v>1881</v>
      </c>
      <c r="D1005" s="2322" t="s">
        <v>3211</v>
      </c>
      <c r="E1005" s="2322" t="s">
        <v>2835</v>
      </c>
      <c r="F1005" s="2322"/>
      <c r="G1005" s="2322"/>
      <c r="H1005" s="2311" t="s">
        <v>974</v>
      </c>
      <c r="I1005" s="1090">
        <v>0</v>
      </c>
      <c r="J1005" s="1090"/>
      <c r="K1005" s="1090"/>
      <c r="L1005" s="1090"/>
      <c r="P1005" s="1090" t="s">
        <v>2331</v>
      </c>
      <c r="Q1005" s="2312" t="s">
        <v>1881</v>
      </c>
      <c r="R1005" s="2318">
        <v>-420.08</v>
      </c>
      <c r="S1005" s="2318">
        <v>0</v>
      </c>
      <c r="T1005" s="2318">
        <v>0</v>
      </c>
      <c r="Y1005" s="2310" t="e">
        <f>VLOOKUP(X1005,Data!$D$2:$E$144,2,FALSE)</f>
        <v>#N/A</v>
      </c>
    </row>
    <row r="1006" spans="1:25" x14ac:dyDescent="0.2">
      <c r="C1006" s="2312" t="s">
        <v>1883</v>
      </c>
      <c r="H1006" s="2311" t="s">
        <v>976</v>
      </c>
      <c r="I1006" s="2318"/>
      <c r="J1006" s="2318"/>
      <c r="K1006" s="2318"/>
      <c r="L1006" s="2318"/>
      <c r="P1006" s="2318"/>
      <c r="Q1006" s="2312" t="s">
        <v>1883</v>
      </c>
      <c r="R1006" s="2318">
        <v>-419</v>
      </c>
      <c r="S1006" s="2318">
        <v>0</v>
      </c>
      <c r="T1006" s="2318">
        <v>0</v>
      </c>
      <c r="Y1006" s="2310" t="e">
        <f>VLOOKUP(X1006,Data!$D$2:$E$144,2,FALSE)</f>
        <v>#N/A</v>
      </c>
    </row>
    <row r="1007" spans="1:25" x14ac:dyDescent="0.2">
      <c r="C1007" s="2312" t="s">
        <v>1885</v>
      </c>
      <c r="H1007" s="2311" t="s">
        <v>978</v>
      </c>
      <c r="I1007" s="2318"/>
      <c r="J1007" s="2318"/>
      <c r="K1007" s="2318"/>
      <c r="L1007" s="2318"/>
      <c r="P1007" s="2318"/>
      <c r="Q1007" s="2312" t="s">
        <v>1885</v>
      </c>
      <c r="R1007" s="2318">
        <v>-4202.6899999999996</v>
      </c>
      <c r="S1007" s="2318">
        <v>0</v>
      </c>
      <c r="T1007" s="2318">
        <v>0</v>
      </c>
      <c r="Y1007" s="2310" t="e">
        <f>VLOOKUP(X1007,Data!$D$2:$E$144,2,FALSE)</f>
        <v>#N/A</v>
      </c>
    </row>
    <row r="1008" spans="1:25" x14ac:dyDescent="0.2">
      <c r="A1008" s="2322"/>
      <c r="B1008" s="2322"/>
      <c r="C1008" s="2324" t="s">
        <v>1887</v>
      </c>
      <c r="D1008" s="2322" t="s">
        <v>2938</v>
      </c>
      <c r="E1008" s="2322" t="s">
        <v>2835</v>
      </c>
      <c r="F1008" s="2322"/>
      <c r="G1008" s="2322"/>
      <c r="H1008" s="2311" t="s">
        <v>980</v>
      </c>
      <c r="I1008" s="1090">
        <v>0</v>
      </c>
      <c r="J1008" s="1090"/>
      <c r="K1008" s="1090"/>
      <c r="L1008" s="1090"/>
      <c r="P1008" s="1090" t="s">
        <v>2331</v>
      </c>
      <c r="Q1008" s="2312" t="s">
        <v>1887</v>
      </c>
      <c r="R1008" s="2318">
        <v>-372.64</v>
      </c>
      <c r="S1008" s="2318">
        <v>0</v>
      </c>
      <c r="T1008" s="2318">
        <v>0</v>
      </c>
      <c r="Y1008" s="2310" t="e">
        <f>VLOOKUP(X1008,Data!$D$2:$E$144,2,FALSE)</f>
        <v>#N/A</v>
      </c>
    </row>
    <row r="1009" spans="1:33" x14ac:dyDescent="0.2">
      <c r="C1009" s="2312" t="s">
        <v>1888</v>
      </c>
      <c r="H1009" s="2311" t="s">
        <v>981</v>
      </c>
      <c r="I1009" s="2318"/>
      <c r="J1009" s="2318"/>
      <c r="K1009" s="2318"/>
      <c r="L1009" s="2318"/>
      <c r="P1009" s="2318"/>
      <c r="Q1009" s="2312" t="s">
        <v>1888</v>
      </c>
      <c r="R1009" s="2318">
        <v>-11104.6</v>
      </c>
      <c r="S1009" s="2318">
        <v>0</v>
      </c>
      <c r="T1009" s="2318">
        <v>0</v>
      </c>
      <c r="Y1009" s="2310" t="e">
        <f>VLOOKUP(X1009,Data!$D$2:$E$144,2,FALSE)</f>
        <v>#N/A</v>
      </c>
    </row>
    <row r="1010" spans="1:33" x14ac:dyDescent="0.2">
      <c r="C1010" s="2312" t="s">
        <v>1889</v>
      </c>
      <c r="H1010" s="2311" t="s">
        <v>982</v>
      </c>
      <c r="I1010" s="2318"/>
      <c r="J1010" s="2318"/>
      <c r="K1010" s="2318"/>
      <c r="L1010" s="2318"/>
      <c r="P1010" s="2318"/>
      <c r="Q1010" s="2312" t="s">
        <v>1889</v>
      </c>
      <c r="R1010" s="2318">
        <v>-2715</v>
      </c>
      <c r="S1010" s="2318">
        <v>0</v>
      </c>
      <c r="T1010" s="2318">
        <v>0</v>
      </c>
      <c r="Y1010" s="2310" t="e">
        <f>VLOOKUP(X1010,Data!$D$2:$E$144,2,FALSE)</f>
        <v>#N/A</v>
      </c>
    </row>
    <row r="1011" spans="1:33" x14ac:dyDescent="0.2">
      <c r="C1011" s="2312" t="s">
        <v>1890</v>
      </c>
      <c r="H1011" s="2311" t="s">
        <v>983</v>
      </c>
      <c r="I1011" s="2318"/>
      <c r="J1011" s="2318"/>
      <c r="K1011" s="2318"/>
      <c r="L1011" s="2318"/>
      <c r="P1011" s="2318"/>
      <c r="Q1011" s="2312" t="s">
        <v>1890</v>
      </c>
      <c r="R1011" s="2318">
        <v>-244.49</v>
      </c>
      <c r="S1011" s="2318">
        <v>0</v>
      </c>
      <c r="T1011" s="2318">
        <v>0</v>
      </c>
      <c r="Y1011" s="2310" t="e">
        <f>VLOOKUP(X1011,Data!$D$2:$E$144,2,FALSE)</f>
        <v>#N/A</v>
      </c>
    </row>
    <row r="1012" spans="1:33" x14ac:dyDescent="0.2">
      <c r="A1012" s="2322"/>
      <c r="B1012" s="2322"/>
      <c r="C1012" s="2324" t="s">
        <v>1891</v>
      </c>
      <c r="D1012" s="2322" t="s">
        <v>2894</v>
      </c>
      <c r="E1012" s="2322" t="s">
        <v>2835</v>
      </c>
      <c r="F1012" s="2322"/>
      <c r="G1012" s="2322"/>
      <c r="H1012" s="2311" t="s">
        <v>984</v>
      </c>
      <c r="I1012" s="1090"/>
      <c r="J1012" s="1090"/>
      <c r="K1012" s="1090"/>
      <c r="L1012" s="1090"/>
      <c r="P1012" s="1090" t="s">
        <v>2331</v>
      </c>
      <c r="Q1012" s="2312" t="s">
        <v>1891</v>
      </c>
      <c r="R1012" s="2318">
        <v>-267.31</v>
      </c>
      <c r="S1012" s="2318">
        <v>-578</v>
      </c>
      <c r="T1012" s="2318">
        <v>0</v>
      </c>
      <c r="Y1012" s="2310" t="e">
        <f>VLOOKUP(X1012,Data!$D$2:$E$144,2,FALSE)</f>
        <v>#N/A</v>
      </c>
    </row>
    <row r="1013" spans="1:33" x14ac:dyDescent="0.2">
      <c r="C1013" s="2312" t="s">
        <v>1892</v>
      </c>
      <c r="H1013" s="2311" t="s">
        <v>985</v>
      </c>
      <c r="I1013" s="2318"/>
      <c r="J1013" s="2318"/>
      <c r="K1013" s="2318"/>
      <c r="L1013" s="2318"/>
      <c r="P1013" s="2318"/>
      <c r="Q1013" s="2312" t="s">
        <v>1892</v>
      </c>
      <c r="R1013" s="2318">
        <v>-210190.84</v>
      </c>
      <c r="S1013" s="2318">
        <v>-38492.589999999997</v>
      </c>
      <c r="T1013" s="2318">
        <v>0</v>
      </c>
      <c r="Y1013" s="2310" t="e">
        <f>VLOOKUP(X1013,Data!$D$2:$E$144,2,FALSE)</f>
        <v>#N/A</v>
      </c>
    </row>
    <row r="1014" spans="1:33" x14ac:dyDescent="0.2">
      <c r="C1014" s="2312" t="s">
        <v>1894</v>
      </c>
      <c r="D1014" s="282" t="s">
        <v>2353</v>
      </c>
      <c r="E1014" s="2310" t="s">
        <v>2346</v>
      </c>
      <c r="H1014" s="2311" t="s">
        <v>987</v>
      </c>
      <c r="I1014" s="2318">
        <v>0</v>
      </c>
      <c r="J1014" s="2318"/>
      <c r="K1014" s="2318"/>
      <c r="L1014" s="2318"/>
      <c r="P1014" s="2318" t="s">
        <v>2336</v>
      </c>
      <c r="Q1014" s="2312" t="s">
        <v>1894</v>
      </c>
      <c r="R1014" s="2318">
        <v>-500</v>
      </c>
      <c r="S1014" s="2318">
        <v>-755</v>
      </c>
      <c r="T1014" s="2318">
        <v>0</v>
      </c>
      <c r="W1014" s="2310" t="s">
        <v>276</v>
      </c>
      <c r="X1014" s="2310" t="s">
        <v>307</v>
      </c>
      <c r="Y1014" s="2310">
        <f>VLOOKUP(X1014,Data!$D$2:$E$144,2,FALSE)</f>
        <v>79410000</v>
      </c>
    </row>
    <row r="1015" spans="1:33" x14ac:dyDescent="0.2">
      <c r="C1015" s="2312" t="s">
        <v>1895</v>
      </c>
      <c r="H1015" s="2311" t="s">
        <v>988</v>
      </c>
      <c r="I1015" s="2318"/>
      <c r="J1015" s="2318"/>
      <c r="K1015" s="2318"/>
      <c r="L1015" s="2318"/>
      <c r="P1015" s="2318"/>
      <c r="Q1015" s="2312" t="s">
        <v>1895</v>
      </c>
      <c r="R1015" s="2318">
        <v>-4350</v>
      </c>
      <c r="S1015" s="2318">
        <v>-250</v>
      </c>
      <c r="T1015" s="2318">
        <v>0</v>
      </c>
      <c r="Y1015" s="2310" t="e">
        <f>VLOOKUP(X1015,Data!$D$2:$E$144,2,FALSE)</f>
        <v>#N/A</v>
      </c>
    </row>
    <row r="1016" spans="1:33" x14ac:dyDescent="0.2">
      <c r="C1016" s="2312" t="s">
        <v>1896</v>
      </c>
      <c r="H1016" s="2311" t="s">
        <v>989</v>
      </c>
      <c r="I1016" s="2318"/>
      <c r="J1016" s="2318"/>
      <c r="K1016" s="2318"/>
      <c r="L1016" s="2318"/>
      <c r="P1016" s="2318"/>
      <c r="Q1016" s="2312" t="s">
        <v>1896</v>
      </c>
      <c r="R1016" s="2318">
        <v>-3519.36</v>
      </c>
      <c r="S1016" s="2318">
        <v>-3660.13</v>
      </c>
      <c r="T1016" s="2318">
        <v>0</v>
      </c>
      <c r="Y1016" s="2310" t="e">
        <f>VLOOKUP(X1016,Data!$D$2:$E$144,2,FALSE)</f>
        <v>#N/A</v>
      </c>
    </row>
    <row r="1017" spans="1:33" ht="25.5" x14ac:dyDescent="0.25">
      <c r="A1017" s="2322"/>
      <c r="B1017" s="2322"/>
      <c r="C1017" s="2324" t="s">
        <v>1899</v>
      </c>
      <c r="D1017" s="281"/>
      <c r="E1017" s="2322" t="s">
        <v>2524</v>
      </c>
      <c r="F1017" s="2322"/>
      <c r="G1017" s="2322"/>
      <c r="H1017" s="2311" t="s">
        <v>992</v>
      </c>
      <c r="I1017" s="1090">
        <v>0</v>
      </c>
      <c r="J1017" s="1090"/>
      <c r="K1017" s="1090"/>
      <c r="L1017" s="1090"/>
      <c r="P1017" s="1090" t="s">
        <v>2337</v>
      </c>
      <c r="Q1017" s="2312" t="s">
        <v>1899</v>
      </c>
      <c r="R1017" s="2318">
        <v>-22827.5</v>
      </c>
      <c r="S1017" s="2318">
        <v>-8907.5499999999993</v>
      </c>
      <c r="T1017" s="2318">
        <v>0</v>
      </c>
      <c r="Y1017" s="2310" t="e">
        <f>VLOOKUP(X1017,Data!$D$2:$E$144,2,FALSE)</f>
        <v>#N/A</v>
      </c>
    </row>
    <row r="1018" spans="1:33" x14ac:dyDescent="0.2">
      <c r="A1018" s="2322"/>
      <c r="B1018" s="2322"/>
      <c r="C1018" s="2324" t="s">
        <v>1900</v>
      </c>
      <c r="D1018" s="2322" t="s">
        <v>2734</v>
      </c>
      <c r="E1018" s="2322" t="s">
        <v>2372</v>
      </c>
      <c r="F1018" s="2322"/>
      <c r="G1018" s="2322"/>
      <c r="H1018" s="2311" t="s">
        <v>993</v>
      </c>
      <c r="I1018" s="1090">
        <v>0</v>
      </c>
      <c r="J1018" s="1090"/>
      <c r="K1018" s="1090"/>
      <c r="L1018" s="1090"/>
      <c r="P1018" s="1090" t="s">
        <v>2337</v>
      </c>
      <c r="Q1018" s="2312" t="s">
        <v>1900</v>
      </c>
      <c r="R1018" s="2318">
        <v>0</v>
      </c>
      <c r="S1018" s="2318">
        <v>-50</v>
      </c>
      <c r="T1018" s="2318">
        <v>0</v>
      </c>
      <c r="W1018" s="2310" t="s">
        <v>276</v>
      </c>
      <c r="X1018" s="2310" t="s">
        <v>309</v>
      </c>
      <c r="Y1018" s="2310">
        <f>VLOOKUP(X1018,Data!$D$2:$E$144,2,FALSE)</f>
        <v>80500000</v>
      </c>
    </row>
    <row r="1019" spans="1:33" s="2315" customFormat="1" x14ac:dyDescent="0.2">
      <c r="A1019" s="2310"/>
      <c r="B1019" s="2310"/>
      <c r="C1019" s="2312" t="s">
        <v>1902</v>
      </c>
      <c r="D1019" s="2310"/>
      <c r="E1019" s="2310"/>
      <c r="F1019" s="2310"/>
      <c r="G1019" s="2310"/>
      <c r="H1019" s="2311" t="s">
        <v>995</v>
      </c>
      <c r="I1019" s="2318"/>
      <c r="J1019" s="2318"/>
      <c r="K1019" s="2318"/>
      <c r="L1019" s="2318"/>
      <c r="M1019" s="2310"/>
      <c r="N1019" s="2310"/>
      <c r="O1019" s="2310"/>
      <c r="P1019" s="2318"/>
      <c r="Q1019" s="2312" t="s">
        <v>1902</v>
      </c>
      <c r="R1019" s="2318">
        <v>-250</v>
      </c>
      <c r="S1019" s="2318">
        <v>0</v>
      </c>
      <c r="T1019" s="2318">
        <v>0</v>
      </c>
      <c r="U1019" s="2310"/>
      <c r="V1019" s="2310"/>
      <c r="W1019" s="2310"/>
      <c r="X1019" s="2310"/>
      <c r="Y1019" s="2310" t="e">
        <f>VLOOKUP(X1019,Data!$D$2:$E$144,2,FALSE)</f>
        <v>#N/A</v>
      </c>
      <c r="AG1019" s="2317"/>
    </row>
    <row r="1020" spans="1:33" x14ac:dyDescent="0.2">
      <c r="C1020" s="2312" t="s">
        <v>1907</v>
      </c>
      <c r="H1020" s="2311" t="s">
        <v>1000</v>
      </c>
      <c r="I1020" s="2318"/>
      <c r="J1020" s="2318"/>
      <c r="K1020" s="2318"/>
      <c r="L1020" s="2318"/>
      <c r="P1020" s="2318"/>
      <c r="Q1020" s="2312" t="s">
        <v>1907</v>
      </c>
      <c r="R1020" s="2318">
        <v>-364</v>
      </c>
      <c r="S1020" s="2318">
        <v>-959</v>
      </c>
      <c r="T1020" s="2318">
        <v>0</v>
      </c>
      <c r="Y1020" s="2310" t="e">
        <f>VLOOKUP(X1020,Data!$D$2:$E$144,2,FALSE)</f>
        <v>#N/A</v>
      </c>
    </row>
    <row r="1021" spans="1:33" x14ac:dyDescent="0.2">
      <c r="A1021" s="2322"/>
      <c r="B1021" s="2322"/>
      <c r="C1021" s="2324" t="s">
        <v>1908</v>
      </c>
      <c r="D1021" s="2322" t="s">
        <v>3093</v>
      </c>
      <c r="E1021" s="2322" t="s">
        <v>2835</v>
      </c>
      <c r="F1021" s="2322"/>
      <c r="G1021" s="2322"/>
      <c r="H1021" s="2311" t="s">
        <v>1001</v>
      </c>
      <c r="I1021" s="1090">
        <v>0</v>
      </c>
      <c r="J1021" s="1090"/>
      <c r="K1021" s="1090"/>
      <c r="L1021" s="1090"/>
      <c r="P1021" s="1090" t="s">
        <v>2331</v>
      </c>
      <c r="Q1021" s="2312" t="s">
        <v>1908</v>
      </c>
      <c r="R1021" s="2318">
        <v>-691.46</v>
      </c>
      <c r="S1021" s="2318">
        <v>0</v>
      </c>
      <c r="T1021" s="2318">
        <v>0</v>
      </c>
      <c r="Y1021" s="2310" t="e">
        <f>VLOOKUP(X1021,Data!$D$2:$E$144,2,FALSE)</f>
        <v>#N/A</v>
      </c>
    </row>
    <row r="1022" spans="1:33" ht="25.5" x14ac:dyDescent="0.25">
      <c r="A1022" s="2322"/>
      <c r="B1022" s="2322"/>
      <c r="C1022" s="2324" t="s">
        <v>1910</v>
      </c>
      <c r="D1022" s="281"/>
      <c r="E1022" s="2322" t="s">
        <v>2524</v>
      </c>
      <c r="F1022" s="2322"/>
      <c r="G1022" s="2322"/>
      <c r="H1022" s="2311" t="s">
        <v>1003</v>
      </c>
      <c r="I1022" s="1090">
        <v>0</v>
      </c>
      <c r="J1022" s="1090"/>
      <c r="K1022" s="1090"/>
      <c r="L1022" s="1090"/>
      <c r="P1022" s="1090" t="s">
        <v>2331</v>
      </c>
      <c r="Q1022" s="2312" t="s">
        <v>1910</v>
      </c>
      <c r="R1022" s="2318">
        <v>-261.25</v>
      </c>
      <c r="S1022" s="2318">
        <v>0</v>
      </c>
      <c r="T1022" s="2318">
        <v>0</v>
      </c>
      <c r="Y1022" s="2310" t="e">
        <f>VLOOKUP(X1022,Data!$D$2:$E$144,2,FALSE)</f>
        <v>#N/A</v>
      </c>
    </row>
    <row r="1023" spans="1:33" x14ac:dyDescent="0.2">
      <c r="C1023" s="2312" t="s">
        <v>1911</v>
      </c>
      <c r="H1023" s="2311" t="s">
        <v>1004</v>
      </c>
      <c r="I1023" s="2318"/>
      <c r="J1023" s="2318"/>
      <c r="K1023" s="2318"/>
      <c r="L1023" s="2318"/>
      <c r="P1023" s="2318"/>
      <c r="Q1023" s="2312" t="s">
        <v>1911</v>
      </c>
      <c r="R1023" s="2318">
        <v>-2747</v>
      </c>
      <c r="S1023" s="2318">
        <v>0</v>
      </c>
      <c r="T1023" s="2318">
        <v>0</v>
      </c>
      <c r="Y1023" s="2310" t="e">
        <f>VLOOKUP(X1023,Data!$D$2:$E$144,2,FALSE)</f>
        <v>#N/A</v>
      </c>
    </row>
    <row r="1024" spans="1:33" x14ac:dyDescent="0.2">
      <c r="C1024" s="2312" t="s">
        <v>1912</v>
      </c>
      <c r="H1024" s="2311" t="s">
        <v>1005</v>
      </c>
      <c r="I1024" s="2318"/>
      <c r="J1024" s="2318"/>
      <c r="K1024" s="2318"/>
      <c r="L1024" s="2318"/>
      <c r="P1024" s="2318"/>
      <c r="Q1024" s="2312" t="s">
        <v>1912</v>
      </c>
      <c r="R1024" s="2318">
        <v>-96426</v>
      </c>
      <c r="S1024" s="2318">
        <v>-11112.5</v>
      </c>
      <c r="T1024" s="2318">
        <v>0</v>
      </c>
      <c r="Y1024" s="2310" t="e">
        <f>VLOOKUP(X1024,Data!$D$2:$E$144,2,FALSE)</f>
        <v>#N/A</v>
      </c>
    </row>
    <row r="1025" spans="1:33" x14ac:dyDescent="0.2">
      <c r="C1025" s="2312" t="s">
        <v>1913</v>
      </c>
      <c r="H1025" s="2311" t="s">
        <v>1006</v>
      </c>
      <c r="I1025" s="2318"/>
      <c r="J1025" s="2318"/>
      <c r="K1025" s="2318"/>
      <c r="L1025" s="2318"/>
      <c r="P1025" s="2318"/>
      <c r="Q1025" s="2312" t="s">
        <v>1913</v>
      </c>
      <c r="R1025" s="2318">
        <v>-221</v>
      </c>
      <c r="S1025" s="2318">
        <v>0</v>
      </c>
      <c r="T1025" s="2318">
        <v>0</v>
      </c>
      <c r="Y1025" s="2310" t="e">
        <f>VLOOKUP(X1025,Data!$D$2:$E$144,2,FALSE)</f>
        <v>#N/A</v>
      </c>
    </row>
    <row r="1026" spans="1:33" x14ac:dyDescent="0.2">
      <c r="A1026" s="2322"/>
      <c r="B1026" s="2322"/>
      <c r="C1026" s="2324" t="s">
        <v>1914</v>
      </c>
      <c r="D1026" s="2322" t="s">
        <v>3058</v>
      </c>
      <c r="E1026" s="2322" t="s">
        <v>2835</v>
      </c>
      <c r="F1026" s="2322"/>
      <c r="G1026" s="2322"/>
      <c r="H1026" s="2311" t="s">
        <v>1007</v>
      </c>
      <c r="I1026" s="1090">
        <v>0</v>
      </c>
      <c r="J1026" s="1090"/>
      <c r="K1026" s="1090"/>
      <c r="L1026" s="1090"/>
      <c r="P1026" s="1090" t="s">
        <v>2336</v>
      </c>
      <c r="Q1026" s="2312" t="s">
        <v>1914</v>
      </c>
      <c r="R1026" s="2318">
        <v>0</v>
      </c>
      <c r="S1026" s="2318">
        <v>-154.26</v>
      </c>
      <c r="T1026" s="2318">
        <v>0</v>
      </c>
      <c r="W1026" s="2310" t="s">
        <v>2503</v>
      </c>
      <c r="X1026" s="2310" t="s">
        <v>395</v>
      </c>
      <c r="Y1026" s="2310">
        <f>VLOOKUP(X1026,Data!$D$2:$E$144,2,FALSE)</f>
        <v>35110000</v>
      </c>
    </row>
    <row r="1027" spans="1:33" ht="25.5" x14ac:dyDescent="0.25">
      <c r="A1027" s="2322"/>
      <c r="B1027" s="2322"/>
      <c r="C1027" s="2324" t="s">
        <v>1918</v>
      </c>
      <c r="D1027" s="281"/>
      <c r="E1027" s="2322" t="s">
        <v>2524</v>
      </c>
      <c r="F1027" s="2322"/>
      <c r="G1027" s="2322"/>
      <c r="H1027" s="2311" t="s">
        <v>1011</v>
      </c>
      <c r="I1027" s="1090">
        <v>0</v>
      </c>
      <c r="J1027" s="1090"/>
      <c r="K1027" s="1090"/>
      <c r="L1027" s="1090"/>
      <c r="P1027" s="1090" t="s">
        <v>2331</v>
      </c>
      <c r="Q1027" s="2312" t="s">
        <v>1918</v>
      </c>
      <c r="R1027" s="2318">
        <v>-75</v>
      </c>
      <c r="S1027" s="2318">
        <v>0</v>
      </c>
      <c r="T1027" s="2318">
        <v>0</v>
      </c>
      <c r="Y1027" s="2310" t="e">
        <f>VLOOKUP(X1027,Data!$D$2:$E$144,2,FALSE)</f>
        <v>#N/A</v>
      </c>
    </row>
    <row r="1028" spans="1:33" ht="25.5" x14ac:dyDescent="0.2">
      <c r="A1028" s="2322"/>
      <c r="B1028" s="2322"/>
      <c r="C1028" s="2324" t="s">
        <v>1920</v>
      </c>
      <c r="D1028" s="2322" t="s">
        <v>3108</v>
      </c>
      <c r="E1028" s="2322" t="s">
        <v>2832</v>
      </c>
      <c r="F1028" s="2322"/>
      <c r="G1028" s="2322"/>
      <c r="H1028" s="2311" t="s">
        <v>1013</v>
      </c>
      <c r="I1028" s="1090">
        <v>42</v>
      </c>
      <c r="J1028" s="1090"/>
      <c r="K1028" s="1090"/>
      <c r="L1028" s="1090"/>
      <c r="P1028" s="1090" t="s">
        <v>2336</v>
      </c>
      <c r="Q1028" s="2312" t="s">
        <v>1920</v>
      </c>
      <c r="R1028" s="2318">
        <v>-7329.53</v>
      </c>
      <c r="S1028" s="2318">
        <v>-9932.5</v>
      </c>
      <c r="T1028" s="2318">
        <v>0</v>
      </c>
      <c r="W1028" s="2310" t="s">
        <v>287</v>
      </c>
      <c r="X1028" s="2310" t="s">
        <v>410</v>
      </c>
      <c r="Y1028" s="2310">
        <f>VLOOKUP(X1028,Data!$D$2:$E$144,2,FALSE)</f>
        <v>34100000</v>
      </c>
    </row>
    <row r="1029" spans="1:33" x14ac:dyDescent="0.2">
      <c r="A1029" s="2322"/>
      <c r="B1029" s="2322"/>
      <c r="C1029" s="2324" t="s">
        <v>1923</v>
      </c>
      <c r="D1029" s="2322" t="s">
        <v>2871</v>
      </c>
      <c r="E1029" s="2322" t="s">
        <v>2835</v>
      </c>
      <c r="F1029" s="2322"/>
      <c r="G1029" s="2322"/>
      <c r="H1029" s="2311" t="s">
        <v>1016</v>
      </c>
      <c r="I1029" s="1090">
        <v>0</v>
      </c>
      <c r="J1029" s="1090"/>
      <c r="K1029" s="1090"/>
      <c r="L1029" s="1090"/>
      <c r="P1029" s="1090" t="s">
        <v>2336</v>
      </c>
      <c r="Q1029" s="2312" t="s">
        <v>1923</v>
      </c>
      <c r="R1029" s="2318">
        <v>-2064</v>
      </c>
      <c r="S1029" s="2318">
        <v>-2064</v>
      </c>
      <c r="T1029" s="2318">
        <v>0</v>
      </c>
      <c r="W1029" s="2310" t="s">
        <v>2503</v>
      </c>
      <c r="X1029" s="2310" t="s">
        <v>395</v>
      </c>
      <c r="Y1029" s="2310">
        <f>VLOOKUP(X1029,Data!$D$2:$E$144,2,FALSE)</f>
        <v>35110000</v>
      </c>
    </row>
    <row r="1030" spans="1:33" x14ac:dyDescent="0.2">
      <c r="A1030" s="2322"/>
      <c r="B1030" s="2322"/>
      <c r="C1030" s="2324" t="s">
        <v>1925</v>
      </c>
      <c r="D1030" s="2322" t="s">
        <v>2839</v>
      </c>
      <c r="E1030" s="2322" t="s">
        <v>2835</v>
      </c>
      <c r="F1030" s="2322"/>
      <c r="G1030" s="2322"/>
      <c r="H1030" s="2311" t="s">
        <v>1018</v>
      </c>
      <c r="I1030" s="1090">
        <v>0</v>
      </c>
      <c r="J1030" s="1090"/>
      <c r="K1030" s="1090"/>
      <c r="L1030" s="1090"/>
      <c r="P1030" s="1090" t="s">
        <v>2331</v>
      </c>
      <c r="Q1030" s="2312" t="s">
        <v>1925</v>
      </c>
      <c r="R1030" s="2318">
        <v>-170.8</v>
      </c>
      <c r="S1030" s="2318">
        <v>0</v>
      </c>
      <c r="T1030" s="2318">
        <v>0</v>
      </c>
      <c r="Y1030" s="2310" t="e">
        <f>VLOOKUP(X1030,Data!$D$2:$E$144,2,FALSE)</f>
        <v>#N/A</v>
      </c>
    </row>
    <row r="1031" spans="1:33" x14ac:dyDescent="0.2">
      <c r="C1031" s="2312" t="s">
        <v>1926</v>
      </c>
      <c r="H1031" s="2311" t="s">
        <v>1019</v>
      </c>
      <c r="I1031" s="2318"/>
      <c r="J1031" s="2318"/>
      <c r="K1031" s="2318"/>
      <c r="L1031" s="2318"/>
      <c r="P1031" s="2318"/>
      <c r="Q1031" s="2312" t="s">
        <v>1926</v>
      </c>
      <c r="R1031" s="2318">
        <v>-42691.65</v>
      </c>
      <c r="S1031" s="2318">
        <v>-15964.88</v>
      </c>
      <c r="T1031" s="2318">
        <v>0</v>
      </c>
      <c r="Y1031" s="2310" t="e">
        <f>VLOOKUP(X1031,Data!$D$2:$E$144,2,FALSE)</f>
        <v>#N/A</v>
      </c>
    </row>
    <row r="1032" spans="1:33" x14ac:dyDescent="0.2">
      <c r="A1032" s="2322"/>
      <c r="B1032" s="2322"/>
      <c r="C1032" s="2324" t="s">
        <v>1930</v>
      </c>
      <c r="D1032" s="2322" t="s">
        <v>2996</v>
      </c>
      <c r="E1032" s="2322" t="s">
        <v>2835</v>
      </c>
      <c r="F1032" s="2322"/>
      <c r="G1032" s="2322"/>
      <c r="H1032" s="2311" t="s">
        <v>1023</v>
      </c>
      <c r="I1032" s="1090">
        <v>0</v>
      </c>
      <c r="J1032" s="1090"/>
      <c r="K1032" s="1090"/>
      <c r="L1032" s="1090"/>
      <c r="P1032" s="1090" t="s">
        <v>2331</v>
      </c>
      <c r="Q1032" s="2312" t="s">
        <v>1930</v>
      </c>
      <c r="R1032" s="2318">
        <v>-290.04000000000002</v>
      </c>
      <c r="S1032" s="2318">
        <v>-102.77</v>
      </c>
      <c r="T1032" s="2318">
        <v>0</v>
      </c>
      <c r="Y1032" s="2310" t="e">
        <f>VLOOKUP(X1032,Data!$D$2:$E$144,2,FALSE)</f>
        <v>#N/A</v>
      </c>
    </row>
    <row r="1033" spans="1:33" s="2315" customFormat="1" x14ac:dyDescent="0.2">
      <c r="A1033" s="2310"/>
      <c r="B1033" s="2310"/>
      <c r="C1033" s="2312" t="s">
        <v>1931</v>
      </c>
      <c r="D1033" s="2310"/>
      <c r="E1033" s="2310"/>
      <c r="F1033" s="2310"/>
      <c r="G1033" s="2310"/>
      <c r="H1033" s="2311" t="s">
        <v>1024</v>
      </c>
      <c r="I1033" s="2318"/>
      <c r="J1033" s="2318"/>
      <c r="K1033" s="2318"/>
      <c r="L1033" s="2318"/>
      <c r="M1033" s="2310"/>
      <c r="N1033" s="2310"/>
      <c r="O1033" s="2310"/>
      <c r="P1033" s="2318"/>
      <c r="Q1033" s="2312" t="s">
        <v>1931</v>
      </c>
      <c r="R1033" s="2318">
        <v>-583.33000000000004</v>
      </c>
      <c r="S1033" s="2318">
        <v>-3169.43</v>
      </c>
      <c r="T1033" s="2318">
        <v>0</v>
      </c>
      <c r="U1033" s="2310"/>
      <c r="V1033" s="2310"/>
      <c r="W1033" s="2310"/>
      <c r="X1033" s="2310"/>
      <c r="Y1033" s="2310" t="e">
        <f>VLOOKUP(X1033,Data!$D$2:$E$144,2,FALSE)</f>
        <v>#N/A</v>
      </c>
      <c r="AG1033" s="2317"/>
    </row>
    <row r="1034" spans="1:33" x14ac:dyDescent="0.2">
      <c r="A1034" s="2322"/>
      <c r="B1034" s="2322"/>
      <c r="C1034" s="2324" t="s">
        <v>1932</v>
      </c>
      <c r="D1034" s="2322" t="s">
        <v>3085</v>
      </c>
      <c r="E1034" s="2322" t="s">
        <v>2835</v>
      </c>
      <c r="F1034" s="2322"/>
      <c r="G1034" s="2322"/>
      <c r="H1034" s="2311" t="s">
        <v>1025</v>
      </c>
      <c r="I1034" s="1090">
        <v>0</v>
      </c>
      <c r="J1034" s="1090"/>
      <c r="K1034" s="1090"/>
      <c r="L1034" s="1090"/>
      <c r="P1034" s="1090" t="s">
        <v>2331</v>
      </c>
      <c r="Q1034" s="2312" t="s">
        <v>1932</v>
      </c>
      <c r="R1034" s="2318">
        <v>-239.4</v>
      </c>
      <c r="S1034" s="2318">
        <v>0</v>
      </c>
      <c r="T1034" s="2318">
        <v>0</v>
      </c>
      <c r="Y1034" s="2310" t="e">
        <f>VLOOKUP(X1034,Data!$D$2:$E$144,2,FALSE)</f>
        <v>#N/A</v>
      </c>
    </row>
    <row r="1035" spans="1:33" x14ac:dyDescent="0.2">
      <c r="A1035" s="2322"/>
      <c r="B1035" s="2322"/>
      <c r="C1035" s="2324" t="s">
        <v>1934</v>
      </c>
      <c r="D1035" s="2322" t="s">
        <v>2834</v>
      </c>
      <c r="E1035" s="2322" t="s">
        <v>2832</v>
      </c>
      <c r="F1035" s="2322"/>
      <c r="G1035" s="2322"/>
      <c r="H1035" s="2311" t="s">
        <v>1027</v>
      </c>
      <c r="I1035" s="1090">
        <v>0</v>
      </c>
      <c r="J1035" s="1090"/>
      <c r="K1035" s="1090"/>
      <c r="L1035" s="1090"/>
      <c r="P1035" s="1090" t="s">
        <v>2331</v>
      </c>
      <c r="Q1035" s="2312" t="s">
        <v>1934</v>
      </c>
      <c r="R1035" s="2318">
        <v>-1660</v>
      </c>
      <c r="S1035" s="2318">
        <v>0</v>
      </c>
      <c r="T1035" s="2318">
        <v>0</v>
      </c>
      <c r="Y1035" s="2310" t="e">
        <f>VLOOKUP(X1035,Data!$D$2:$E$144,2,FALSE)</f>
        <v>#N/A</v>
      </c>
    </row>
    <row r="1036" spans="1:33" x14ac:dyDescent="0.2">
      <c r="A1036" s="2322"/>
      <c r="B1036" s="2322"/>
      <c r="C1036" s="2324" t="s">
        <v>1935</v>
      </c>
      <c r="D1036" s="2322" t="s">
        <v>2737</v>
      </c>
      <c r="E1036" s="2322" t="s">
        <v>2372</v>
      </c>
      <c r="F1036" s="2322"/>
      <c r="G1036" s="2322"/>
      <c r="H1036" s="2311" t="s">
        <v>1028</v>
      </c>
      <c r="I1036" s="1090">
        <v>0</v>
      </c>
      <c r="J1036" s="1090"/>
      <c r="K1036" s="1090"/>
      <c r="L1036" s="1090"/>
      <c r="P1036" s="1090" t="s">
        <v>2331</v>
      </c>
      <c r="Q1036" s="2312" t="s">
        <v>1935</v>
      </c>
      <c r="R1036" s="2318">
        <v>-29.53</v>
      </c>
      <c r="S1036" s="2318">
        <v>0</v>
      </c>
      <c r="T1036" s="2318">
        <v>0</v>
      </c>
      <c r="W1036" s="2310" t="s">
        <v>276</v>
      </c>
      <c r="X1036" s="2310" t="s">
        <v>309</v>
      </c>
      <c r="Y1036" s="2310">
        <f>VLOOKUP(X1036,Data!$D$2:$E$144,2,FALSE)</f>
        <v>80500000</v>
      </c>
    </row>
    <row r="1037" spans="1:33" x14ac:dyDescent="0.2">
      <c r="C1037" s="2312" t="s">
        <v>1936</v>
      </c>
      <c r="H1037" s="2311" t="s">
        <v>1029</v>
      </c>
      <c r="I1037" s="2318"/>
      <c r="J1037" s="2318"/>
      <c r="K1037" s="2318"/>
      <c r="L1037" s="2318"/>
      <c r="P1037" s="2318"/>
      <c r="Q1037" s="2312" t="s">
        <v>1936</v>
      </c>
      <c r="R1037" s="2318">
        <v>-1017</v>
      </c>
      <c r="S1037" s="2318">
        <v>0</v>
      </c>
      <c r="T1037" s="2318">
        <v>0</v>
      </c>
      <c r="Y1037" s="2310" t="e">
        <f>VLOOKUP(X1037,Data!$D$2:$E$144,2,FALSE)</f>
        <v>#N/A</v>
      </c>
    </row>
    <row r="1038" spans="1:33" x14ac:dyDescent="0.2">
      <c r="C1038" s="2312" t="s">
        <v>1937</v>
      </c>
      <c r="D1038" s="282"/>
      <c r="H1038" s="2311" t="s">
        <v>1030</v>
      </c>
      <c r="I1038" s="2318"/>
      <c r="J1038" s="2318"/>
      <c r="K1038" s="2318"/>
      <c r="L1038" s="2318"/>
      <c r="P1038" s="2318"/>
      <c r="Q1038" s="2312" t="s">
        <v>1937</v>
      </c>
      <c r="R1038" s="2318">
        <v>-160</v>
      </c>
      <c r="S1038" s="2318">
        <v>0</v>
      </c>
      <c r="T1038" s="2318">
        <v>0</v>
      </c>
      <c r="Y1038" s="2310" t="e">
        <f>VLOOKUP(X1038,Data!$D$2:$E$144,2,FALSE)</f>
        <v>#N/A</v>
      </c>
    </row>
    <row r="1039" spans="1:33" x14ac:dyDescent="0.2">
      <c r="C1039" s="2312" t="s">
        <v>1938</v>
      </c>
      <c r="H1039" s="2311" t="s">
        <v>1031</v>
      </c>
      <c r="I1039" s="2318"/>
      <c r="J1039" s="2318"/>
      <c r="K1039" s="2318"/>
      <c r="L1039" s="2318"/>
      <c r="P1039" s="2318"/>
      <c r="Q1039" s="2312" t="s">
        <v>1938</v>
      </c>
      <c r="R1039" s="2318">
        <v>-750</v>
      </c>
      <c r="S1039" s="2318">
        <v>0</v>
      </c>
      <c r="T1039" s="2318">
        <v>0</v>
      </c>
      <c r="Y1039" s="2310" t="e">
        <f>VLOOKUP(X1039,Data!$D$2:$E$144,2,FALSE)</f>
        <v>#N/A</v>
      </c>
    </row>
    <row r="1040" spans="1:33" x14ac:dyDescent="0.2">
      <c r="C1040" s="2312" t="s">
        <v>1939</v>
      </c>
      <c r="H1040" s="2311" t="s">
        <v>1032</v>
      </c>
      <c r="I1040" s="2318"/>
      <c r="J1040" s="2318"/>
      <c r="K1040" s="2318"/>
      <c r="L1040" s="2318"/>
      <c r="P1040" s="2318"/>
      <c r="Q1040" s="2312" t="s">
        <v>1939</v>
      </c>
      <c r="R1040" s="2318">
        <v>-250</v>
      </c>
      <c r="S1040" s="2318">
        <v>0</v>
      </c>
      <c r="T1040" s="2318">
        <v>0</v>
      </c>
      <c r="Y1040" s="2310" t="e">
        <f>VLOOKUP(X1040,Data!$D$2:$E$144,2,FALSE)</f>
        <v>#N/A</v>
      </c>
    </row>
    <row r="1041" spans="1:33" s="2315" customFormat="1" x14ac:dyDescent="0.2">
      <c r="A1041" s="2310"/>
      <c r="B1041" s="2310"/>
      <c r="C1041" s="2312" t="s">
        <v>1942</v>
      </c>
      <c r="D1041" s="2310"/>
      <c r="E1041" s="2310"/>
      <c r="F1041" s="2310"/>
      <c r="G1041" s="2310"/>
      <c r="H1041" s="2311" t="s">
        <v>1035</v>
      </c>
      <c r="I1041" s="2318"/>
      <c r="J1041" s="2318"/>
      <c r="K1041" s="2318"/>
      <c r="L1041" s="2318"/>
      <c r="M1041" s="2310"/>
      <c r="N1041" s="2310"/>
      <c r="O1041" s="2310"/>
      <c r="P1041" s="2318"/>
      <c r="Q1041" s="2312" t="s">
        <v>1942</v>
      </c>
      <c r="R1041" s="2318">
        <v>-1965</v>
      </c>
      <c r="S1041" s="2318">
        <v>0</v>
      </c>
      <c r="T1041" s="2318">
        <v>0</v>
      </c>
      <c r="U1041" s="2310"/>
      <c r="V1041" s="2310"/>
      <c r="W1041" s="2310"/>
      <c r="X1041" s="2310"/>
      <c r="Y1041" s="2310" t="e">
        <f>VLOOKUP(X1041,Data!$D$2:$E$144,2,FALSE)</f>
        <v>#N/A</v>
      </c>
      <c r="AG1041" s="2317"/>
    </row>
    <row r="1042" spans="1:33" x14ac:dyDescent="0.2">
      <c r="C1042" s="2312" t="s">
        <v>1943</v>
      </c>
      <c r="H1042" s="2311" t="s">
        <v>1036</v>
      </c>
      <c r="I1042" s="2318"/>
      <c r="J1042" s="2318"/>
      <c r="K1042" s="2318"/>
      <c r="L1042" s="2318"/>
      <c r="P1042" s="2318"/>
      <c r="Q1042" s="2312" t="s">
        <v>1943</v>
      </c>
      <c r="R1042" s="2318">
        <v>-1000</v>
      </c>
      <c r="S1042" s="2318">
        <v>0</v>
      </c>
      <c r="T1042" s="2318">
        <v>0</v>
      </c>
      <c r="Y1042" s="2310" t="e">
        <f>VLOOKUP(X1042,Data!$D$2:$E$144,2,FALSE)</f>
        <v>#N/A</v>
      </c>
    </row>
    <row r="1043" spans="1:33" x14ac:dyDescent="0.2">
      <c r="C1043" s="2312" t="s">
        <v>1945</v>
      </c>
      <c r="H1043" s="2311" t="s">
        <v>1038</v>
      </c>
      <c r="I1043" s="2318"/>
      <c r="J1043" s="2318"/>
      <c r="K1043" s="2318"/>
      <c r="L1043" s="2318"/>
      <c r="P1043" s="2318"/>
      <c r="Q1043" s="2312" t="s">
        <v>1945</v>
      </c>
      <c r="R1043" s="2318">
        <v>-3500</v>
      </c>
      <c r="S1043" s="2318">
        <v>0</v>
      </c>
      <c r="T1043" s="2318">
        <v>0</v>
      </c>
      <c r="Y1043" s="2310" t="e">
        <f>VLOOKUP(X1043,Data!$D$2:$E$144,2,FALSE)</f>
        <v>#N/A</v>
      </c>
    </row>
    <row r="1044" spans="1:33" x14ac:dyDescent="0.2">
      <c r="C1044" s="2312" t="s">
        <v>1946</v>
      </c>
      <c r="H1044" s="2311" t="s">
        <v>1039</v>
      </c>
      <c r="I1044" s="2318"/>
      <c r="J1044" s="2318"/>
      <c r="K1044" s="2318"/>
      <c r="L1044" s="2318"/>
      <c r="P1044" s="2318"/>
      <c r="Q1044" s="2312" t="s">
        <v>1946</v>
      </c>
      <c r="R1044" s="2318">
        <v>-230</v>
      </c>
      <c r="S1044" s="2318">
        <v>0</v>
      </c>
      <c r="T1044" s="2318">
        <v>0</v>
      </c>
      <c r="Y1044" s="2310" t="e">
        <f>VLOOKUP(X1044,Data!$D$2:$E$144,2,FALSE)</f>
        <v>#N/A</v>
      </c>
    </row>
    <row r="1045" spans="1:33" x14ac:dyDescent="0.2">
      <c r="C1045" s="2312" t="s">
        <v>1947</v>
      </c>
      <c r="H1045" s="2311" t="s">
        <v>1040</v>
      </c>
      <c r="I1045" s="2318"/>
      <c r="J1045" s="2318"/>
      <c r="K1045" s="2318"/>
      <c r="L1045" s="2318"/>
      <c r="P1045" s="2318"/>
      <c r="Q1045" s="2312" t="s">
        <v>1947</v>
      </c>
      <c r="R1045" s="2318">
        <v>-2500</v>
      </c>
      <c r="S1045" s="2318">
        <v>0</v>
      </c>
      <c r="T1045" s="2318">
        <v>0</v>
      </c>
      <c r="Y1045" s="2310" t="e">
        <f>VLOOKUP(X1045,Data!$D$2:$E$144,2,FALSE)</f>
        <v>#N/A</v>
      </c>
    </row>
    <row r="1046" spans="1:33" x14ac:dyDescent="0.2">
      <c r="C1046" s="2312" t="s">
        <v>1948</v>
      </c>
      <c r="D1046" s="2310" t="s">
        <v>2349</v>
      </c>
      <c r="E1046" s="2310" t="s">
        <v>2346</v>
      </c>
      <c r="H1046" s="2311" t="s">
        <v>1041</v>
      </c>
      <c r="I1046" s="2318">
        <v>0</v>
      </c>
      <c r="J1046" s="2318"/>
      <c r="K1046" s="2318"/>
      <c r="L1046" s="2318"/>
      <c r="P1046" s="2318" t="s">
        <v>2336</v>
      </c>
      <c r="Q1046" s="2312" t="s">
        <v>1948</v>
      </c>
      <c r="R1046" s="2318">
        <v>-775</v>
      </c>
      <c r="S1046" s="2318">
        <v>-1125</v>
      </c>
      <c r="T1046" s="2318">
        <v>0</v>
      </c>
      <c r="W1046" s="2310" t="s">
        <v>276</v>
      </c>
      <c r="X1046" s="2310" t="s">
        <v>309</v>
      </c>
      <c r="Y1046" s="2310">
        <f>VLOOKUP(X1046,Data!$D$2:$E$144,2,FALSE)</f>
        <v>80500000</v>
      </c>
    </row>
    <row r="1047" spans="1:33" x14ac:dyDescent="0.2">
      <c r="C1047" s="2312" t="s">
        <v>1949</v>
      </c>
      <c r="H1047" s="2311" t="s">
        <v>1042</v>
      </c>
      <c r="I1047" s="2318"/>
      <c r="J1047" s="2318"/>
      <c r="K1047" s="2318"/>
      <c r="L1047" s="2318"/>
      <c r="P1047" s="2318"/>
      <c r="Q1047" s="2312" t="s">
        <v>1949</v>
      </c>
      <c r="R1047" s="2318">
        <v>-320</v>
      </c>
      <c r="S1047" s="2318">
        <v>0</v>
      </c>
      <c r="T1047" s="2318">
        <v>0</v>
      </c>
      <c r="Y1047" s="2310" t="e">
        <f>VLOOKUP(X1047,Data!$D$2:$E$144,2,FALSE)</f>
        <v>#N/A</v>
      </c>
    </row>
    <row r="1048" spans="1:33" s="2315" customFormat="1" x14ac:dyDescent="0.2">
      <c r="A1048" s="2310"/>
      <c r="B1048" s="2310"/>
      <c r="C1048" s="2312" t="s">
        <v>1950</v>
      </c>
      <c r="D1048" s="2310"/>
      <c r="E1048" s="2310"/>
      <c r="F1048" s="2310"/>
      <c r="G1048" s="2310"/>
      <c r="H1048" s="2311" t="s">
        <v>1043</v>
      </c>
      <c r="I1048" s="2318"/>
      <c r="J1048" s="2318"/>
      <c r="K1048" s="2318"/>
      <c r="L1048" s="2318"/>
      <c r="M1048" s="2310"/>
      <c r="N1048" s="2310"/>
      <c r="O1048" s="2310"/>
      <c r="P1048" s="2318"/>
      <c r="Q1048" s="2312" t="s">
        <v>1950</v>
      </c>
      <c r="R1048" s="2318">
        <v>-695</v>
      </c>
      <c r="S1048" s="2318">
        <v>0</v>
      </c>
      <c r="T1048" s="2318">
        <v>0</v>
      </c>
      <c r="U1048" s="2310"/>
      <c r="V1048" s="2310"/>
      <c r="W1048" s="2310"/>
      <c r="X1048" s="2310"/>
      <c r="Y1048" s="2310" t="e">
        <f>VLOOKUP(X1048,Data!$D$2:$E$144,2,FALSE)</f>
        <v>#N/A</v>
      </c>
      <c r="AG1048" s="2317"/>
    </row>
    <row r="1049" spans="1:33" x14ac:dyDescent="0.2">
      <c r="C1049" s="2312" t="s">
        <v>1951</v>
      </c>
      <c r="H1049" s="2311" t="s">
        <v>1044</v>
      </c>
      <c r="I1049" s="2318"/>
      <c r="J1049" s="2318"/>
      <c r="K1049" s="2318"/>
      <c r="L1049" s="2318"/>
      <c r="P1049" s="2318"/>
      <c r="Q1049" s="2312" t="s">
        <v>1951</v>
      </c>
      <c r="R1049" s="2318">
        <v>-2520</v>
      </c>
      <c r="S1049" s="2318">
        <v>-5260</v>
      </c>
      <c r="T1049" s="2318">
        <v>0</v>
      </c>
      <c r="Y1049" s="2310" t="e">
        <f>VLOOKUP(X1049,Data!$D$2:$E$144,2,FALSE)</f>
        <v>#N/A</v>
      </c>
    </row>
    <row r="1050" spans="1:33" x14ac:dyDescent="0.2">
      <c r="C1050" s="2312" t="s">
        <v>1952</v>
      </c>
      <c r="H1050" s="2311" t="s">
        <v>1045</v>
      </c>
      <c r="I1050" s="2318"/>
      <c r="J1050" s="2318"/>
      <c r="K1050" s="2318"/>
      <c r="L1050" s="2318"/>
      <c r="P1050" s="2318"/>
      <c r="Q1050" s="2312" t="s">
        <v>1952</v>
      </c>
      <c r="R1050" s="2318">
        <v>-1079.9100000000001</v>
      </c>
      <c r="S1050" s="2318">
        <v>0</v>
      </c>
      <c r="T1050" s="2318">
        <v>0</v>
      </c>
      <c r="Y1050" s="2310" t="e">
        <f>VLOOKUP(X1050,Data!$D$2:$E$144,2,FALSE)</f>
        <v>#N/A</v>
      </c>
    </row>
    <row r="1051" spans="1:33" x14ac:dyDescent="0.2">
      <c r="C1051" s="2312" t="s">
        <v>1954</v>
      </c>
      <c r="D1051" s="282"/>
      <c r="H1051" s="2311" t="s">
        <v>1047</v>
      </c>
      <c r="I1051" s="2318"/>
      <c r="J1051" s="2318"/>
      <c r="K1051" s="2318"/>
      <c r="L1051" s="2318"/>
      <c r="P1051" s="2318"/>
      <c r="Q1051" s="2312" t="s">
        <v>1954</v>
      </c>
      <c r="R1051" s="2318">
        <v>-7360</v>
      </c>
      <c r="S1051" s="2318">
        <v>0</v>
      </c>
      <c r="T1051" s="2318">
        <v>0</v>
      </c>
      <c r="Y1051" s="2310" t="e">
        <f>VLOOKUP(X1051,Data!$D$2:$E$144,2,FALSE)</f>
        <v>#N/A</v>
      </c>
    </row>
    <row r="1052" spans="1:33" x14ac:dyDescent="0.2">
      <c r="A1052" s="2322"/>
      <c r="B1052" s="2322"/>
      <c r="C1052" s="2324" t="s">
        <v>1955</v>
      </c>
      <c r="D1052" s="2322" t="s">
        <v>2739</v>
      </c>
      <c r="E1052" s="2322" t="s">
        <v>2372</v>
      </c>
      <c r="F1052" s="2322"/>
      <c r="G1052" s="2322"/>
      <c r="H1052" s="2311" t="s">
        <v>1048</v>
      </c>
      <c r="I1052" s="1090">
        <v>0</v>
      </c>
      <c r="J1052" s="1090"/>
      <c r="K1052" s="1090"/>
      <c r="L1052" s="1090"/>
      <c r="P1052" s="1090" t="s">
        <v>2331</v>
      </c>
      <c r="Q1052" s="2312" t="s">
        <v>1955</v>
      </c>
      <c r="R1052" s="2318">
        <v>-150</v>
      </c>
      <c r="S1052" s="2318">
        <v>0</v>
      </c>
      <c r="T1052" s="2318">
        <v>0</v>
      </c>
      <c r="Y1052" s="2310" t="e">
        <f>VLOOKUP(X1052,Data!$D$2:$E$144,2,FALSE)</f>
        <v>#N/A</v>
      </c>
    </row>
    <row r="1053" spans="1:33" x14ac:dyDescent="0.2">
      <c r="A1053" s="2322"/>
      <c r="B1053" s="2322"/>
      <c r="C1053" s="2324" t="s">
        <v>1957</v>
      </c>
      <c r="D1053" s="2322" t="s">
        <v>3196</v>
      </c>
      <c r="E1053" s="2322" t="s">
        <v>2835</v>
      </c>
      <c r="F1053" s="2322"/>
      <c r="G1053" s="2322"/>
      <c r="H1053" s="2311" t="s">
        <v>1050</v>
      </c>
      <c r="I1053" s="1090">
        <v>0</v>
      </c>
      <c r="J1053" s="1090"/>
      <c r="K1053" s="1090"/>
      <c r="L1053" s="1090"/>
      <c r="P1053" s="1090" t="s">
        <v>2331</v>
      </c>
      <c r="Q1053" s="2312" t="s">
        <v>1957</v>
      </c>
      <c r="R1053" s="2318">
        <v>-628.28</v>
      </c>
      <c r="S1053" s="2318">
        <v>0</v>
      </c>
      <c r="T1053" s="2318">
        <v>0</v>
      </c>
      <c r="Y1053" s="2310" t="e">
        <f>VLOOKUP(X1053,Data!$D$2:$E$144,2,FALSE)</f>
        <v>#N/A</v>
      </c>
    </row>
    <row r="1054" spans="1:33" x14ac:dyDescent="0.2">
      <c r="C1054" s="2312" t="s">
        <v>1958</v>
      </c>
      <c r="H1054" s="2311" t="s">
        <v>1051</v>
      </c>
      <c r="I1054" s="2318"/>
      <c r="J1054" s="2318"/>
      <c r="K1054" s="2318"/>
      <c r="L1054" s="2318"/>
      <c r="P1054" s="2318"/>
      <c r="Q1054" s="2312" t="s">
        <v>1958</v>
      </c>
      <c r="R1054" s="2318">
        <v>-10</v>
      </c>
      <c r="S1054" s="2318">
        <v>0</v>
      </c>
      <c r="T1054" s="2318">
        <v>0</v>
      </c>
      <c r="Y1054" s="2310" t="e">
        <f>VLOOKUP(X1054,Data!$D$2:$E$144,2,FALSE)</f>
        <v>#N/A</v>
      </c>
    </row>
    <row r="1055" spans="1:33" x14ac:dyDescent="0.2">
      <c r="C1055" s="2312" t="s">
        <v>1960</v>
      </c>
      <c r="D1055" s="282"/>
      <c r="H1055" s="2311" t="s">
        <v>1053</v>
      </c>
      <c r="I1055" s="2318"/>
      <c r="J1055" s="2318"/>
      <c r="K1055" s="2318"/>
      <c r="L1055" s="2318"/>
      <c r="P1055" s="2318"/>
      <c r="Q1055" s="2312" t="s">
        <v>1960</v>
      </c>
      <c r="R1055" s="2318">
        <v>-220</v>
      </c>
      <c r="S1055" s="2318">
        <v>0</v>
      </c>
      <c r="T1055" s="2318">
        <v>0</v>
      </c>
      <c r="Y1055" s="2310" t="e">
        <f>VLOOKUP(X1055,Data!$D$2:$E$144,2,FALSE)</f>
        <v>#N/A</v>
      </c>
    </row>
    <row r="1056" spans="1:33" x14ac:dyDescent="0.2">
      <c r="C1056" s="2312" t="s">
        <v>1961</v>
      </c>
      <c r="H1056" s="2311" t="s">
        <v>1054</v>
      </c>
      <c r="I1056" s="2318"/>
      <c r="J1056" s="2318"/>
      <c r="K1056" s="2318"/>
      <c r="L1056" s="2318"/>
      <c r="P1056" s="2318"/>
      <c r="Q1056" s="2312" t="s">
        <v>1961</v>
      </c>
      <c r="R1056" s="2318">
        <v>-16362.67</v>
      </c>
      <c r="S1056" s="2318">
        <v>0</v>
      </c>
      <c r="T1056" s="2318">
        <v>0</v>
      </c>
      <c r="Y1056" s="2310" t="e">
        <f>VLOOKUP(X1056,Data!$D$2:$E$144,2,FALSE)</f>
        <v>#N/A</v>
      </c>
    </row>
    <row r="1057" spans="1:25" x14ac:dyDescent="0.2">
      <c r="A1057" s="2322"/>
      <c r="B1057" s="2322"/>
      <c r="C1057" s="2324" t="s">
        <v>1962</v>
      </c>
      <c r="D1057" s="2322" t="s">
        <v>3117</v>
      </c>
      <c r="E1057" s="2322" t="s">
        <v>2835</v>
      </c>
      <c r="F1057" s="2322"/>
      <c r="G1057" s="2322"/>
      <c r="H1057" s="2311" t="s">
        <v>1055</v>
      </c>
      <c r="I1057" s="1090">
        <v>0</v>
      </c>
      <c r="J1057" s="1090"/>
      <c r="K1057" s="1090"/>
      <c r="L1057" s="1090"/>
      <c r="P1057" s="1090" t="s">
        <v>2331</v>
      </c>
      <c r="Q1057" s="2312" t="s">
        <v>1962</v>
      </c>
      <c r="R1057" s="2318">
        <v>-728.2</v>
      </c>
      <c r="S1057" s="2318">
        <v>0</v>
      </c>
      <c r="T1057" s="2318">
        <v>0</v>
      </c>
      <c r="Y1057" s="2310" t="e">
        <f>VLOOKUP(X1057,Data!$D$2:$E$144,2,FALSE)</f>
        <v>#N/A</v>
      </c>
    </row>
    <row r="1058" spans="1:25" x14ac:dyDescent="0.2">
      <c r="C1058" s="2312" t="s">
        <v>1963</v>
      </c>
      <c r="H1058" s="2311" t="s">
        <v>1056</v>
      </c>
      <c r="I1058" s="2318"/>
      <c r="J1058" s="2318"/>
      <c r="K1058" s="2318"/>
      <c r="L1058" s="2318"/>
      <c r="P1058" s="2318"/>
      <c r="Q1058" s="2312" t="s">
        <v>1963</v>
      </c>
      <c r="R1058" s="2318">
        <v>-7451.65</v>
      </c>
      <c r="S1058" s="2318">
        <v>-5037.5</v>
      </c>
      <c r="T1058" s="2318">
        <v>0</v>
      </c>
      <c r="Y1058" s="2310" t="e">
        <f>VLOOKUP(X1058,Data!$D$2:$E$144,2,FALSE)</f>
        <v>#N/A</v>
      </c>
    </row>
    <row r="1059" spans="1:25" x14ac:dyDescent="0.2">
      <c r="A1059" s="2322"/>
      <c r="B1059" s="2322"/>
      <c r="C1059" s="2324" t="s">
        <v>1965</v>
      </c>
      <c r="D1059" s="2322" t="s">
        <v>2856</v>
      </c>
      <c r="E1059" s="2322" t="s">
        <v>2835</v>
      </c>
      <c r="F1059" s="2322"/>
      <c r="G1059" s="2322"/>
      <c r="H1059" s="2311" t="s">
        <v>1058</v>
      </c>
      <c r="I1059" s="1090">
        <v>0</v>
      </c>
      <c r="J1059" s="1090"/>
      <c r="K1059" s="1090"/>
      <c r="L1059" s="1090"/>
      <c r="P1059" s="1090" t="s">
        <v>2331</v>
      </c>
      <c r="Q1059" s="2312" t="s">
        <v>1965</v>
      </c>
      <c r="R1059" s="2318">
        <v>-794</v>
      </c>
      <c r="S1059" s="2318">
        <v>0</v>
      </c>
      <c r="T1059" s="2318">
        <v>0</v>
      </c>
      <c r="Y1059" s="2310" t="e">
        <f>VLOOKUP(X1059,Data!$D$2:$E$144,2,FALSE)</f>
        <v>#N/A</v>
      </c>
    </row>
    <row r="1060" spans="1:25" x14ac:dyDescent="0.2">
      <c r="A1060" s="2322"/>
      <c r="B1060" s="2322"/>
      <c r="C1060" s="2324" t="s">
        <v>1966</v>
      </c>
      <c r="D1060" s="2322" t="s">
        <v>2966</v>
      </c>
      <c r="E1060" s="2322" t="s">
        <v>2835</v>
      </c>
      <c r="F1060" s="2322"/>
      <c r="G1060" s="2322"/>
      <c r="H1060" s="2311" t="s">
        <v>1059</v>
      </c>
      <c r="I1060" s="1090">
        <v>0</v>
      </c>
      <c r="J1060" s="1090"/>
      <c r="K1060" s="1090"/>
      <c r="L1060" s="1090"/>
      <c r="P1060" s="1090" t="s">
        <v>2331</v>
      </c>
      <c r="Q1060" s="2312" t="s">
        <v>1966</v>
      </c>
      <c r="R1060" s="2318">
        <v>-4953</v>
      </c>
      <c r="S1060" s="2318">
        <v>0</v>
      </c>
      <c r="T1060" s="2318">
        <v>0</v>
      </c>
      <c r="Y1060" s="2310" t="e">
        <f>VLOOKUP(X1060,Data!$D$2:$E$144,2,FALSE)</f>
        <v>#N/A</v>
      </c>
    </row>
    <row r="1061" spans="1:25" x14ac:dyDescent="0.2">
      <c r="C1061" s="2312" t="s">
        <v>1967</v>
      </c>
      <c r="H1061" s="2311" t="s">
        <v>1060</v>
      </c>
      <c r="I1061" s="2318"/>
      <c r="J1061" s="2318"/>
      <c r="K1061" s="2318"/>
      <c r="L1061" s="2318"/>
      <c r="P1061" s="2318"/>
      <c r="Q1061" s="2312" t="s">
        <v>1967</v>
      </c>
      <c r="R1061" s="2318">
        <v>-403.6</v>
      </c>
      <c r="S1061" s="2318">
        <v>0</v>
      </c>
      <c r="T1061" s="2318">
        <v>0</v>
      </c>
      <c r="Y1061" s="2310" t="e">
        <f>VLOOKUP(X1061,Data!$D$2:$E$144,2,FALSE)</f>
        <v>#N/A</v>
      </c>
    </row>
    <row r="1062" spans="1:25" x14ac:dyDescent="0.2">
      <c r="A1062" s="2322"/>
      <c r="B1062" s="2322"/>
      <c r="C1062" s="2324" t="s">
        <v>1968</v>
      </c>
      <c r="D1062" s="2322" t="s">
        <v>2558</v>
      </c>
      <c r="E1062" s="2322" t="s">
        <v>2835</v>
      </c>
      <c r="F1062" s="2322"/>
      <c r="G1062" s="2322"/>
      <c r="H1062" s="2311" t="s">
        <v>1061</v>
      </c>
      <c r="I1062" s="1090">
        <v>0</v>
      </c>
      <c r="J1062" s="1090"/>
      <c r="K1062" s="1090"/>
      <c r="L1062" s="1090"/>
      <c r="P1062" s="1090" t="s">
        <v>2331</v>
      </c>
      <c r="Q1062" s="2312" t="s">
        <v>1968</v>
      </c>
      <c r="R1062" s="2318">
        <v>-1049.31</v>
      </c>
      <c r="S1062" s="2318">
        <v>0</v>
      </c>
      <c r="T1062" s="2318">
        <v>0</v>
      </c>
      <c r="Y1062" s="2310" t="e">
        <f>VLOOKUP(X1062,Data!$D$2:$E$144,2,FALSE)</f>
        <v>#N/A</v>
      </c>
    </row>
    <row r="1063" spans="1:25" ht="15" x14ac:dyDescent="0.25">
      <c r="A1063" s="2322"/>
      <c r="B1063" s="2322"/>
      <c r="C1063" s="2324" t="s">
        <v>1973</v>
      </c>
      <c r="D1063" s="281"/>
      <c r="E1063" s="2322" t="s">
        <v>2832</v>
      </c>
      <c r="F1063" s="2322"/>
      <c r="G1063" s="2322"/>
      <c r="H1063" s="2311" t="s">
        <v>1066</v>
      </c>
      <c r="I1063" s="1090">
        <v>0</v>
      </c>
      <c r="J1063" s="1090"/>
      <c r="K1063" s="1090"/>
      <c r="L1063" s="1090"/>
      <c r="P1063" s="1090" t="s">
        <v>2331</v>
      </c>
      <c r="Q1063" s="2312" t="s">
        <v>1973</v>
      </c>
      <c r="R1063" s="2318">
        <v>-120</v>
      </c>
      <c r="S1063" s="2318">
        <v>0</v>
      </c>
      <c r="T1063" s="2318">
        <v>0</v>
      </c>
      <c r="Y1063" s="2310" t="e">
        <f>VLOOKUP(X1063,Data!$D$2:$E$144,2,FALSE)</f>
        <v>#N/A</v>
      </c>
    </row>
    <row r="1064" spans="1:25" x14ac:dyDescent="0.2">
      <c r="A1064" s="2315"/>
      <c r="B1064" s="2315"/>
      <c r="C1064" s="2314"/>
      <c r="D1064" s="68"/>
      <c r="E1064" s="2315"/>
      <c r="F1064" s="2315"/>
      <c r="G1064" s="2315"/>
      <c r="H1064" s="2313" t="s">
        <v>1067</v>
      </c>
      <c r="I1064" s="2319">
        <f>SUM(I1065:I1066)</f>
        <v>12000</v>
      </c>
      <c r="J1064" s="2319"/>
      <c r="K1064" s="2319"/>
      <c r="L1064" s="2319"/>
      <c r="M1064" s="2315"/>
      <c r="N1064" s="2315"/>
      <c r="O1064" s="2315"/>
      <c r="P1064" s="2319"/>
      <c r="Q1064" s="2314" t="s">
        <v>1974</v>
      </c>
      <c r="R1064" s="2319">
        <v>-39254</v>
      </c>
      <c r="S1064" s="2319">
        <v>0</v>
      </c>
      <c r="T1064" s="2319">
        <v>0</v>
      </c>
      <c r="U1064" s="2315"/>
      <c r="V1064" s="2315"/>
      <c r="W1064" s="2315"/>
      <c r="X1064" s="2315"/>
      <c r="Y1064" s="2315" t="e">
        <f>VLOOKUP(X1064,Data!$D$2:$E$144,2,FALSE)</f>
        <v>#N/A</v>
      </c>
    </row>
    <row r="1065" spans="1:25" x14ac:dyDescent="0.2">
      <c r="C1065" s="2312" t="s">
        <v>2742</v>
      </c>
      <c r="D1065" s="14" t="s">
        <v>2469</v>
      </c>
      <c r="E1065" s="2310" t="s">
        <v>2345</v>
      </c>
      <c r="H1065" s="2311" t="s">
        <v>1067</v>
      </c>
      <c r="I1065" s="1090">
        <v>12000</v>
      </c>
      <c r="J1065" s="1090"/>
      <c r="K1065" s="1090"/>
      <c r="L1065" s="1090"/>
      <c r="P1065" s="1090" t="s">
        <v>2336</v>
      </c>
      <c r="Q1065" s="2312" t="s">
        <v>1974</v>
      </c>
      <c r="R1065" s="1090"/>
      <c r="S1065" s="1090"/>
      <c r="T1065" s="1090"/>
      <c r="W1065" s="2310" t="s">
        <v>427</v>
      </c>
      <c r="X1065" s="2310" t="s">
        <v>384</v>
      </c>
      <c r="Y1065" s="2310">
        <f>VLOOKUP(X1065,Data!$D$2:$E$144,2,FALSE)</f>
        <v>72200000</v>
      </c>
    </row>
    <row r="1066" spans="1:25" ht="25.5" x14ac:dyDescent="0.2">
      <c r="A1066" s="2322"/>
      <c r="B1066" s="2322"/>
      <c r="C1066" s="2324" t="s">
        <v>2743</v>
      </c>
      <c r="D1066" s="14" t="s">
        <v>2741</v>
      </c>
      <c r="E1066" s="2322" t="s">
        <v>2372</v>
      </c>
      <c r="F1066" s="2322"/>
      <c r="G1066" s="2322"/>
      <c r="H1066" s="2311" t="s">
        <v>1067</v>
      </c>
      <c r="I1066" s="1090">
        <v>0</v>
      </c>
      <c r="J1066" s="1090"/>
      <c r="K1066" s="1090"/>
      <c r="L1066" s="1090"/>
      <c r="P1066" s="1090" t="s">
        <v>2337</v>
      </c>
      <c r="Q1066" s="2312" t="s">
        <v>1974</v>
      </c>
      <c r="R1066" s="1090"/>
      <c r="S1066" s="1090"/>
      <c r="T1066" s="1090"/>
      <c r="W1066" s="2310" t="s">
        <v>427</v>
      </c>
      <c r="X1066" s="2310" t="s">
        <v>384</v>
      </c>
      <c r="Y1066" s="2310">
        <f>VLOOKUP(X1066,Data!$D$2:$E$144,2,FALSE)</f>
        <v>72200000</v>
      </c>
    </row>
    <row r="1067" spans="1:25" x14ac:dyDescent="0.2">
      <c r="A1067" s="2322"/>
      <c r="B1067" s="2322"/>
      <c r="C1067" s="2324" t="s">
        <v>1975</v>
      </c>
      <c r="D1067" s="2322" t="s">
        <v>170</v>
      </c>
      <c r="E1067" s="2322" t="s">
        <v>2835</v>
      </c>
      <c r="F1067" s="2322"/>
      <c r="G1067" s="2322"/>
      <c r="H1067" s="2311" t="s">
        <v>1068</v>
      </c>
      <c r="I1067" s="1090">
        <v>0</v>
      </c>
      <c r="J1067" s="1090"/>
      <c r="K1067" s="1090"/>
      <c r="L1067" s="1090"/>
      <c r="P1067" s="1090" t="s">
        <v>2331</v>
      </c>
      <c r="Q1067" s="2312" t="s">
        <v>1975</v>
      </c>
      <c r="R1067" s="2318">
        <v>-530</v>
      </c>
      <c r="S1067" s="2318">
        <v>0</v>
      </c>
      <c r="T1067" s="2318">
        <v>0</v>
      </c>
      <c r="Y1067" s="2310" t="e">
        <f>VLOOKUP(X1067,Data!$D$2:$E$144,2,FALSE)</f>
        <v>#N/A</v>
      </c>
    </row>
    <row r="1068" spans="1:25" ht="25.5" x14ac:dyDescent="0.2">
      <c r="A1068" s="2322"/>
      <c r="B1068" s="2322"/>
      <c r="C1068" s="2324" t="s">
        <v>1976</v>
      </c>
      <c r="D1068" s="2322" t="s">
        <v>2744</v>
      </c>
      <c r="E1068" s="2322" t="s">
        <v>2372</v>
      </c>
      <c r="F1068" s="2322"/>
      <c r="G1068" s="2322"/>
      <c r="H1068" s="2311" t="s">
        <v>1069</v>
      </c>
      <c r="I1068" s="1090">
        <v>0</v>
      </c>
      <c r="J1068" s="1090"/>
      <c r="K1068" s="1090"/>
      <c r="L1068" s="1090"/>
      <c r="P1068" s="1090" t="s">
        <v>2331</v>
      </c>
      <c r="Q1068" s="2312" t="s">
        <v>1976</v>
      </c>
      <c r="R1068" s="2318">
        <v>-1133.33</v>
      </c>
      <c r="S1068" s="2318">
        <v>0</v>
      </c>
      <c r="T1068" s="2318">
        <v>0</v>
      </c>
      <c r="W1068" s="2310" t="s">
        <v>288</v>
      </c>
      <c r="X1068" s="2310" t="s">
        <v>421</v>
      </c>
      <c r="Y1068" s="2310">
        <f>VLOOKUP(X1068,Data!$D$2:$E$144,2,FALSE)</f>
        <v>55110000</v>
      </c>
    </row>
    <row r="1069" spans="1:25" ht="25.5" x14ac:dyDescent="0.2">
      <c r="A1069" s="2322"/>
      <c r="B1069" s="2322"/>
      <c r="C1069" s="2324" t="s">
        <v>1978</v>
      </c>
      <c r="D1069" s="2322" t="s">
        <v>3059</v>
      </c>
      <c r="E1069" s="2322" t="s">
        <v>2835</v>
      </c>
      <c r="F1069" s="2322"/>
      <c r="G1069" s="2322"/>
      <c r="H1069" s="2311" t="s">
        <v>1071</v>
      </c>
      <c r="I1069" s="1090">
        <v>0</v>
      </c>
      <c r="J1069" s="1090"/>
      <c r="K1069" s="1090"/>
      <c r="L1069" s="1090"/>
      <c r="P1069" s="1090" t="s">
        <v>2331</v>
      </c>
      <c r="Q1069" s="2312" t="s">
        <v>1978</v>
      </c>
      <c r="R1069" s="2318">
        <v>-514.66</v>
      </c>
      <c r="S1069" s="2318">
        <v>0</v>
      </c>
      <c r="T1069" s="2318">
        <v>0</v>
      </c>
      <c r="Y1069" s="2310" t="e">
        <f>VLOOKUP(X1069,Data!$D$2:$E$144,2,FALSE)</f>
        <v>#N/A</v>
      </c>
    </row>
    <row r="1070" spans="1:25" x14ac:dyDescent="0.2">
      <c r="C1070" s="2312" t="s">
        <v>1981</v>
      </c>
      <c r="H1070" s="2311" t="s">
        <v>1074</v>
      </c>
      <c r="I1070" s="2318"/>
      <c r="J1070" s="2318"/>
      <c r="K1070" s="2318"/>
      <c r="L1070" s="2318"/>
      <c r="P1070" s="2318"/>
      <c r="Q1070" s="2312" t="s">
        <v>1981</v>
      </c>
      <c r="R1070" s="2318">
        <v>-12819.57</v>
      </c>
      <c r="S1070" s="2318">
        <v>0</v>
      </c>
      <c r="T1070" s="2318">
        <v>0</v>
      </c>
      <c r="Y1070" s="2310" t="e">
        <f>VLOOKUP(X1070,Data!$D$2:$E$144,2,FALSE)</f>
        <v>#N/A</v>
      </c>
    </row>
    <row r="1071" spans="1:25" x14ac:dyDescent="0.2">
      <c r="C1071" s="2312" t="s">
        <v>1983</v>
      </c>
      <c r="H1071" s="2311" t="s">
        <v>1076</v>
      </c>
      <c r="I1071" s="2318"/>
      <c r="J1071" s="2318"/>
      <c r="K1071" s="2318"/>
      <c r="L1071" s="2318"/>
      <c r="P1071" s="2318"/>
      <c r="Q1071" s="2312" t="s">
        <v>1983</v>
      </c>
      <c r="R1071" s="2318">
        <v>-295</v>
      </c>
      <c r="S1071" s="2318">
        <v>0</v>
      </c>
      <c r="T1071" s="2318">
        <v>0</v>
      </c>
      <c r="Y1071" s="2310" t="e">
        <f>VLOOKUP(X1071,Data!$D$2:$E$144,2,FALSE)</f>
        <v>#N/A</v>
      </c>
    </row>
    <row r="1072" spans="1:25" x14ac:dyDescent="0.2">
      <c r="C1072" s="2312" t="s">
        <v>1984</v>
      </c>
      <c r="H1072" s="2311" t="s">
        <v>1077</v>
      </c>
      <c r="I1072" s="2318"/>
      <c r="J1072" s="2318"/>
      <c r="K1072" s="2318"/>
      <c r="L1072" s="2318"/>
      <c r="P1072" s="2318"/>
      <c r="Q1072" s="2312" t="s">
        <v>1984</v>
      </c>
      <c r="R1072" s="2318">
        <v>-1790</v>
      </c>
      <c r="S1072" s="2318">
        <v>0</v>
      </c>
      <c r="T1072" s="2318">
        <v>0</v>
      </c>
      <c r="Y1072" s="2310" t="e">
        <f>VLOOKUP(X1072,Data!$D$2:$E$144,2,FALSE)</f>
        <v>#N/A</v>
      </c>
    </row>
    <row r="1073" spans="1:33" ht="25.5" x14ac:dyDescent="0.25">
      <c r="A1073" s="2322"/>
      <c r="B1073" s="2322"/>
      <c r="C1073" s="2324" t="s">
        <v>1986</v>
      </c>
      <c r="D1073" s="281"/>
      <c r="E1073" s="2322" t="s">
        <v>2524</v>
      </c>
      <c r="F1073" s="2322"/>
      <c r="G1073" s="2322"/>
      <c r="H1073" s="2311" t="s">
        <v>1079</v>
      </c>
      <c r="I1073" s="1090">
        <v>0</v>
      </c>
      <c r="J1073" s="1090"/>
      <c r="K1073" s="1090"/>
      <c r="L1073" s="1090"/>
      <c r="P1073" s="1090" t="s">
        <v>2331</v>
      </c>
      <c r="Q1073" s="2312" t="s">
        <v>1986</v>
      </c>
      <c r="R1073" s="2318">
        <v>-1170.3499999999999</v>
      </c>
      <c r="S1073" s="2318">
        <v>0</v>
      </c>
      <c r="T1073" s="2318">
        <v>0</v>
      </c>
      <c r="Y1073" s="2310" t="e">
        <f>VLOOKUP(X1073,Data!$D$2:$E$144,2,FALSE)</f>
        <v>#N/A</v>
      </c>
    </row>
    <row r="1074" spans="1:33" ht="25.5" x14ac:dyDescent="0.2">
      <c r="A1074" s="2322"/>
      <c r="B1074" s="2322"/>
      <c r="C1074" s="2324" t="s">
        <v>1987</v>
      </c>
      <c r="D1074" s="2322" t="s">
        <v>2886</v>
      </c>
      <c r="E1074" s="2322" t="s">
        <v>2832</v>
      </c>
      <c r="F1074" s="2322"/>
      <c r="G1074" s="2322"/>
      <c r="H1074" s="2311" t="s">
        <v>1080</v>
      </c>
      <c r="I1074" s="1090">
        <v>0</v>
      </c>
      <c r="J1074" s="1090"/>
      <c r="K1074" s="1090"/>
      <c r="L1074" s="1090"/>
      <c r="P1074" s="1090" t="s">
        <v>2336</v>
      </c>
      <c r="Q1074" s="2312" t="s">
        <v>1987</v>
      </c>
      <c r="R1074" s="2318">
        <v>-219.35</v>
      </c>
      <c r="S1074" s="2318">
        <v>-344.48</v>
      </c>
      <c r="T1074" s="2318">
        <v>0</v>
      </c>
      <c r="W1074" s="2310" t="s">
        <v>287</v>
      </c>
      <c r="X1074" s="2310" t="s">
        <v>417</v>
      </c>
      <c r="Y1074" s="2310">
        <f>VLOOKUP(X1074,Data!$D$2:$E$144,2,FALSE)</f>
        <v>43800000</v>
      </c>
    </row>
    <row r="1075" spans="1:33" x14ac:dyDescent="0.2">
      <c r="C1075" s="2312" t="s">
        <v>1989</v>
      </c>
      <c r="H1075" s="2311" t="s">
        <v>1082</v>
      </c>
      <c r="I1075" s="2318"/>
      <c r="J1075" s="2318"/>
      <c r="K1075" s="2318"/>
      <c r="L1075" s="2318"/>
      <c r="P1075" s="2318"/>
      <c r="Q1075" s="2312" t="s">
        <v>1989</v>
      </c>
      <c r="R1075" s="2318">
        <v>-1750</v>
      </c>
      <c r="S1075" s="2318">
        <v>0</v>
      </c>
      <c r="T1075" s="2318">
        <v>0</v>
      </c>
      <c r="Y1075" s="2310" t="e">
        <f>VLOOKUP(X1075,Data!$D$2:$E$144,2,FALSE)</f>
        <v>#N/A</v>
      </c>
    </row>
    <row r="1076" spans="1:33" x14ac:dyDescent="0.2">
      <c r="A1076" s="2322"/>
      <c r="B1076" s="2322"/>
      <c r="C1076" s="2324" t="s">
        <v>1990</v>
      </c>
      <c r="D1076" s="2322" t="s">
        <v>2965</v>
      </c>
      <c r="E1076" s="2322" t="s">
        <v>2835</v>
      </c>
      <c r="F1076" s="2322"/>
      <c r="G1076" s="2322"/>
      <c r="H1076" s="2311" t="s">
        <v>1083</v>
      </c>
      <c r="I1076" s="1090">
        <v>0</v>
      </c>
      <c r="J1076" s="1090"/>
      <c r="K1076" s="1090"/>
      <c r="L1076" s="1090"/>
      <c r="P1076" s="1090" t="s">
        <v>2331</v>
      </c>
      <c r="Q1076" s="2312" t="s">
        <v>1990</v>
      </c>
      <c r="R1076" s="2318">
        <v>-372.77</v>
      </c>
      <c r="S1076" s="2318">
        <v>0</v>
      </c>
      <c r="T1076" s="2318">
        <v>0</v>
      </c>
      <c r="Y1076" s="2310" t="e">
        <f>VLOOKUP(X1076,Data!$D$2:$E$144,2,FALSE)</f>
        <v>#N/A</v>
      </c>
    </row>
    <row r="1077" spans="1:33" x14ac:dyDescent="0.2">
      <c r="A1077" s="2322"/>
      <c r="B1077" s="2322"/>
      <c r="C1077" s="2324" t="s">
        <v>1991</v>
      </c>
      <c r="D1077" s="2322" t="s">
        <v>3172</v>
      </c>
      <c r="E1077" s="2322" t="s">
        <v>2835</v>
      </c>
      <c r="F1077" s="2322"/>
      <c r="G1077" s="2322"/>
      <c r="H1077" s="2311" t="s">
        <v>1084</v>
      </c>
      <c r="I1077" s="1090">
        <v>0</v>
      </c>
      <c r="J1077" s="1090"/>
      <c r="K1077" s="1090"/>
      <c r="L1077" s="1090"/>
      <c r="P1077" s="1090" t="s">
        <v>2337</v>
      </c>
      <c r="Q1077" s="2312" t="s">
        <v>1991</v>
      </c>
      <c r="R1077" s="2318">
        <v>-99.89</v>
      </c>
      <c r="S1077" s="2318">
        <v>0</v>
      </c>
      <c r="T1077" s="2318">
        <v>0</v>
      </c>
      <c r="W1077" s="2310" t="s">
        <v>274</v>
      </c>
      <c r="X1077" s="2310" t="s">
        <v>271</v>
      </c>
      <c r="Y1077" s="2310">
        <f>VLOOKUP(X1077,Data!$D$2:$E$144,2,FALSE)</f>
        <v>18910000</v>
      </c>
    </row>
    <row r="1078" spans="1:33" x14ac:dyDescent="0.2">
      <c r="C1078" s="2312" t="s">
        <v>1994</v>
      </c>
      <c r="H1078" s="2311" t="s">
        <v>1087</v>
      </c>
      <c r="I1078" s="2318"/>
      <c r="J1078" s="2318"/>
      <c r="K1078" s="2318"/>
      <c r="L1078" s="2318"/>
      <c r="P1078" s="2318"/>
      <c r="Q1078" s="2312" t="s">
        <v>1994</v>
      </c>
      <c r="R1078" s="2318">
        <v>-81</v>
      </c>
      <c r="S1078" s="2318">
        <v>0</v>
      </c>
      <c r="T1078" s="2318">
        <v>0</v>
      </c>
      <c r="Y1078" s="2310" t="e">
        <f>VLOOKUP(X1078,Data!$D$2:$E$144,2,FALSE)</f>
        <v>#N/A</v>
      </c>
    </row>
    <row r="1079" spans="1:33" x14ac:dyDescent="0.2">
      <c r="C1079" s="2312" t="s">
        <v>1996</v>
      </c>
      <c r="H1079" s="2311" t="s">
        <v>1089</v>
      </c>
      <c r="I1079" s="2318"/>
      <c r="J1079" s="2318"/>
      <c r="K1079" s="2318"/>
      <c r="L1079" s="2318"/>
      <c r="P1079" s="2318"/>
      <c r="Q1079" s="2312" t="s">
        <v>1996</v>
      </c>
      <c r="R1079" s="2318">
        <v>-500</v>
      </c>
      <c r="S1079" s="2318">
        <v>0</v>
      </c>
      <c r="T1079" s="2318">
        <v>0</v>
      </c>
      <c r="Y1079" s="2310" t="e">
        <f>VLOOKUP(X1079,Data!$D$2:$E$144,2,FALSE)</f>
        <v>#N/A</v>
      </c>
    </row>
    <row r="1080" spans="1:33" x14ac:dyDescent="0.2">
      <c r="C1080" s="2312" t="s">
        <v>1997</v>
      </c>
      <c r="H1080" s="2311" t="s">
        <v>1090</v>
      </c>
      <c r="I1080" s="2318"/>
      <c r="J1080" s="2318"/>
      <c r="K1080" s="2318"/>
      <c r="L1080" s="2318"/>
      <c r="P1080" s="2318"/>
      <c r="Q1080" s="2312" t="s">
        <v>1997</v>
      </c>
      <c r="R1080" s="2318">
        <v>-1093</v>
      </c>
      <c r="S1080" s="2318">
        <v>-2621.54</v>
      </c>
      <c r="T1080" s="2318">
        <v>0</v>
      </c>
      <c r="Y1080" s="2310" t="e">
        <f>VLOOKUP(X1080,Data!$D$2:$E$144,2,FALSE)</f>
        <v>#N/A</v>
      </c>
    </row>
    <row r="1081" spans="1:33" x14ac:dyDescent="0.2">
      <c r="A1081" s="2322"/>
      <c r="B1081" s="2322"/>
      <c r="C1081" s="2324" t="s">
        <v>1999</v>
      </c>
      <c r="D1081" s="2322" t="s">
        <v>2962</v>
      </c>
      <c r="E1081" s="2322" t="s">
        <v>2835</v>
      </c>
      <c r="F1081" s="2322"/>
      <c r="G1081" s="2322"/>
      <c r="H1081" s="2311" t="s">
        <v>1092</v>
      </c>
      <c r="I1081" s="1090">
        <v>0</v>
      </c>
      <c r="J1081" s="1090"/>
      <c r="K1081" s="1090"/>
      <c r="L1081" s="1090"/>
      <c r="P1081" s="1090" t="s">
        <v>2331</v>
      </c>
      <c r="Q1081" s="2312" t="s">
        <v>1999</v>
      </c>
      <c r="R1081" s="2318">
        <v>-2372.65</v>
      </c>
      <c r="S1081" s="2318">
        <v>0</v>
      </c>
      <c r="T1081" s="2318">
        <v>0</v>
      </c>
      <c r="Y1081" s="2310" t="e">
        <f>VLOOKUP(X1081,Data!$D$2:$E$144,2,FALSE)</f>
        <v>#N/A</v>
      </c>
    </row>
    <row r="1082" spans="1:33" x14ac:dyDescent="0.2">
      <c r="C1082" s="2312" t="s">
        <v>2001</v>
      </c>
      <c r="H1082" s="2311" t="s">
        <v>1094</v>
      </c>
      <c r="I1082" s="2318"/>
      <c r="J1082" s="2318"/>
      <c r="K1082" s="2318"/>
      <c r="L1082" s="2318"/>
      <c r="P1082" s="2318"/>
      <c r="Q1082" s="2312" t="s">
        <v>2001</v>
      </c>
      <c r="R1082" s="2318">
        <v>-2716.12</v>
      </c>
      <c r="S1082" s="2318">
        <v>0</v>
      </c>
      <c r="T1082" s="2318">
        <v>0</v>
      </c>
      <c r="Y1082" s="2310" t="e">
        <f>VLOOKUP(X1082,Data!$D$2:$E$144,2,FALSE)</f>
        <v>#N/A</v>
      </c>
    </row>
    <row r="1083" spans="1:33" x14ac:dyDescent="0.2">
      <c r="C1083" s="2312" t="s">
        <v>2002</v>
      </c>
      <c r="H1083" s="2311" t="s">
        <v>1095</v>
      </c>
      <c r="I1083" s="2318"/>
      <c r="J1083" s="2318"/>
      <c r="K1083" s="2318"/>
      <c r="L1083" s="2318"/>
      <c r="P1083" s="2318"/>
      <c r="Q1083" s="2312" t="s">
        <v>2002</v>
      </c>
      <c r="R1083" s="2318">
        <v>-132.12</v>
      </c>
      <c r="S1083" s="2318">
        <v>0</v>
      </c>
      <c r="T1083" s="2318">
        <v>0</v>
      </c>
      <c r="Y1083" s="2310" t="e">
        <f>VLOOKUP(X1083,Data!$D$2:$E$144,2,FALSE)</f>
        <v>#N/A</v>
      </c>
    </row>
    <row r="1084" spans="1:33" x14ac:dyDescent="0.2">
      <c r="C1084" s="2312" t="s">
        <v>2003</v>
      </c>
      <c r="H1084" s="2311" t="s">
        <v>1096</v>
      </c>
      <c r="I1084" s="2318"/>
      <c r="J1084" s="2318"/>
      <c r="K1084" s="2318"/>
      <c r="L1084" s="2318"/>
      <c r="P1084" s="2318"/>
      <c r="Q1084" s="2312" t="s">
        <v>2003</v>
      </c>
      <c r="R1084" s="2318">
        <v>-305.39999999999998</v>
      </c>
      <c r="S1084" s="2318">
        <v>0</v>
      </c>
      <c r="T1084" s="2318">
        <v>0</v>
      </c>
      <c r="Y1084" s="2310" t="e">
        <f>VLOOKUP(X1084,Data!$D$2:$E$144,2,FALSE)</f>
        <v>#N/A</v>
      </c>
    </row>
    <row r="1085" spans="1:33" ht="25.5" x14ac:dyDescent="0.2">
      <c r="A1085" s="2322"/>
      <c r="B1085" s="2322"/>
      <c r="C1085" s="2324" t="s">
        <v>2004</v>
      </c>
      <c r="D1085" s="2322" t="s">
        <v>2752</v>
      </c>
      <c r="E1085" s="2322" t="s">
        <v>2372</v>
      </c>
      <c r="F1085" s="2322"/>
      <c r="G1085" s="2322"/>
      <c r="H1085" s="2311" t="s">
        <v>1097</v>
      </c>
      <c r="I1085" s="1090">
        <v>0</v>
      </c>
      <c r="J1085" s="1090"/>
      <c r="K1085" s="1090"/>
      <c r="L1085" s="1090"/>
      <c r="P1085" s="1090" t="s">
        <v>2331</v>
      </c>
      <c r="Q1085" s="2312" t="s">
        <v>2004</v>
      </c>
      <c r="R1085" s="2318">
        <v>-75</v>
      </c>
      <c r="S1085" s="2318">
        <v>0</v>
      </c>
      <c r="T1085" s="2318">
        <v>0</v>
      </c>
      <c r="W1085" s="2310" t="s">
        <v>277</v>
      </c>
      <c r="X1085" s="2310" t="s">
        <v>322</v>
      </c>
      <c r="Y1085" s="2310">
        <f>VLOOKUP(X1085,Data!$D$2:$E$144,2,FALSE)</f>
        <v>55520000</v>
      </c>
    </row>
    <row r="1086" spans="1:33" x14ac:dyDescent="0.2">
      <c r="C1086" s="2312" t="s">
        <v>2005</v>
      </c>
      <c r="H1086" s="2311" t="s">
        <v>1098</v>
      </c>
      <c r="I1086" s="2318"/>
      <c r="J1086" s="2318"/>
      <c r="K1086" s="2318"/>
      <c r="L1086" s="2318"/>
      <c r="P1086" s="2318"/>
      <c r="Q1086" s="2312" t="s">
        <v>2005</v>
      </c>
      <c r="R1086" s="2318">
        <v>-1737.36</v>
      </c>
      <c r="S1086" s="2318">
        <v>-195</v>
      </c>
      <c r="T1086" s="2318">
        <v>0</v>
      </c>
      <c r="Y1086" s="2310" t="e">
        <f>VLOOKUP(X1086,Data!$D$2:$E$144,2,FALSE)</f>
        <v>#N/A</v>
      </c>
    </row>
    <row r="1087" spans="1:33" ht="25.5" x14ac:dyDescent="0.2">
      <c r="C1087" s="2312" t="s">
        <v>2006</v>
      </c>
      <c r="D1087" s="2310" t="s">
        <v>2363</v>
      </c>
      <c r="E1087" s="2310" t="s">
        <v>2346</v>
      </c>
      <c r="H1087" s="2311" t="s">
        <v>1099</v>
      </c>
      <c r="I1087" s="2318">
        <v>0</v>
      </c>
      <c r="J1087" s="2318"/>
      <c r="K1087" s="2318"/>
      <c r="L1087" s="2318"/>
      <c r="P1087" s="2318" t="s">
        <v>2331</v>
      </c>
      <c r="Q1087" s="2312" t="s">
        <v>2006</v>
      </c>
      <c r="R1087" s="2318">
        <v>-100</v>
      </c>
      <c r="S1087" s="2318">
        <v>0</v>
      </c>
      <c r="T1087" s="2318">
        <v>0</v>
      </c>
      <c r="W1087" s="2310" t="s">
        <v>2378</v>
      </c>
      <c r="X1087" s="2310" t="s">
        <v>366</v>
      </c>
      <c r="Y1087" s="2310">
        <f>VLOOKUP(X1087,Data!$D$2:$E$144,2,FALSE)</f>
        <v>85121200</v>
      </c>
    </row>
    <row r="1088" spans="1:33" s="2315" customFormat="1" x14ac:dyDescent="0.2">
      <c r="A1088" s="2310"/>
      <c r="B1088" s="2310"/>
      <c r="C1088" s="2312" t="s">
        <v>2007</v>
      </c>
      <c r="D1088" s="2310"/>
      <c r="E1088" s="2310"/>
      <c r="F1088" s="2310"/>
      <c r="G1088" s="2310"/>
      <c r="H1088" s="2311" t="s">
        <v>1100</v>
      </c>
      <c r="I1088" s="2318"/>
      <c r="J1088" s="2318"/>
      <c r="K1088" s="2318"/>
      <c r="L1088" s="2318"/>
      <c r="M1088" s="2310"/>
      <c r="N1088" s="2310"/>
      <c r="O1088" s="2310"/>
      <c r="P1088" s="2318"/>
      <c r="Q1088" s="2312" t="s">
        <v>2007</v>
      </c>
      <c r="R1088" s="2318">
        <v>-612</v>
      </c>
      <c r="S1088" s="2318">
        <v>0</v>
      </c>
      <c r="T1088" s="2318">
        <v>0</v>
      </c>
      <c r="U1088" s="2310"/>
      <c r="V1088" s="2310"/>
      <c r="W1088" s="2310"/>
      <c r="X1088" s="2310"/>
      <c r="Y1088" s="2310" t="e">
        <f>VLOOKUP(X1088,Data!$D$2:$E$144,2,FALSE)</f>
        <v>#N/A</v>
      </c>
      <c r="AG1088" s="2317"/>
    </row>
    <row r="1089" spans="1:25" x14ac:dyDescent="0.2">
      <c r="C1089" s="2312" t="s">
        <v>2008</v>
      </c>
      <c r="H1089" s="2311" t="s">
        <v>1101</v>
      </c>
      <c r="I1089" s="2318"/>
      <c r="J1089" s="2318"/>
      <c r="K1089" s="2318"/>
      <c r="L1089" s="2318"/>
      <c r="P1089" s="2318"/>
      <c r="Q1089" s="2312" t="s">
        <v>2008</v>
      </c>
      <c r="R1089" s="2318">
        <v>-2847</v>
      </c>
      <c r="S1089" s="2318">
        <v>0</v>
      </c>
      <c r="T1089" s="2318">
        <v>0</v>
      </c>
      <c r="Y1089" s="2310" t="e">
        <f>VLOOKUP(X1089,Data!$D$2:$E$144,2,FALSE)</f>
        <v>#N/A</v>
      </c>
    </row>
    <row r="1090" spans="1:25" x14ac:dyDescent="0.2">
      <c r="A1090" s="2322"/>
      <c r="B1090" s="2322"/>
      <c r="C1090" s="2324" t="s">
        <v>2009</v>
      </c>
      <c r="D1090" s="2322" t="s">
        <v>3042</v>
      </c>
      <c r="E1090" s="2322" t="s">
        <v>2835</v>
      </c>
      <c r="F1090" s="2322"/>
      <c r="G1090" s="2322"/>
      <c r="H1090" s="2311" t="s">
        <v>1102</v>
      </c>
      <c r="I1090" s="1090">
        <v>0</v>
      </c>
      <c r="J1090" s="1090"/>
      <c r="K1090" s="1090"/>
      <c r="L1090" s="1090"/>
      <c r="P1090" s="1090" t="s">
        <v>2337</v>
      </c>
      <c r="Q1090" s="2312" t="s">
        <v>2009</v>
      </c>
      <c r="R1090" s="2318">
        <v>-3174.4</v>
      </c>
      <c r="S1090" s="2318">
        <v>0</v>
      </c>
      <c r="T1090" s="2318">
        <v>0</v>
      </c>
      <c r="W1090" s="2310" t="s">
        <v>2503</v>
      </c>
      <c r="X1090" s="2310" t="s">
        <v>395</v>
      </c>
      <c r="Y1090" s="2310">
        <f>VLOOKUP(X1090,Data!$D$2:$E$144,2,FALSE)</f>
        <v>35110000</v>
      </c>
    </row>
    <row r="1091" spans="1:25" x14ac:dyDescent="0.2">
      <c r="A1091" s="2322"/>
      <c r="B1091" s="2322"/>
      <c r="C1091" s="2324" t="s">
        <v>2011</v>
      </c>
      <c r="D1091" s="2322" t="s">
        <v>2875</v>
      </c>
      <c r="E1091" s="2322" t="s">
        <v>2835</v>
      </c>
      <c r="F1091" s="2322"/>
      <c r="G1091" s="2322"/>
      <c r="H1091" s="2311" t="s">
        <v>1104</v>
      </c>
      <c r="I1091" s="1090">
        <v>0</v>
      </c>
      <c r="J1091" s="1090"/>
      <c r="K1091" s="1090"/>
      <c r="L1091" s="1090"/>
      <c r="P1091" s="1090" t="s">
        <v>2336</v>
      </c>
      <c r="Q1091" s="2312" t="s">
        <v>2011</v>
      </c>
      <c r="R1091" s="2318">
        <v>-1903.03</v>
      </c>
      <c r="S1091" s="2318">
        <v>0</v>
      </c>
      <c r="T1091" s="2318">
        <v>0</v>
      </c>
      <c r="W1091" s="2310" t="s">
        <v>2503</v>
      </c>
      <c r="X1091" s="2310" t="s">
        <v>395</v>
      </c>
      <c r="Y1091" s="2310">
        <f>VLOOKUP(X1091,Data!$D$2:$E$144,2,FALSE)</f>
        <v>35110000</v>
      </c>
    </row>
    <row r="1092" spans="1:25" x14ac:dyDescent="0.2">
      <c r="C1092" s="2312" t="s">
        <v>2012</v>
      </c>
      <c r="H1092" s="2311" t="s">
        <v>1105</v>
      </c>
      <c r="I1092" s="2318"/>
      <c r="J1092" s="2318"/>
      <c r="K1092" s="2318"/>
      <c r="L1092" s="2318"/>
      <c r="P1092" s="2318"/>
      <c r="Q1092" s="2312" t="s">
        <v>2012</v>
      </c>
      <c r="R1092" s="2318">
        <v>-29.17</v>
      </c>
      <c r="S1092" s="2318">
        <v>0</v>
      </c>
      <c r="T1092" s="2318">
        <v>0</v>
      </c>
      <c r="Y1092" s="2310" t="e">
        <f>VLOOKUP(X1092,Data!$D$2:$E$144,2,FALSE)</f>
        <v>#N/A</v>
      </c>
    </row>
    <row r="1093" spans="1:25" ht="25.5" x14ac:dyDescent="0.2">
      <c r="A1093" s="2322"/>
      <c r="B1093" s="2322"/>
      <c r="C1093" s="2324" t="s">
        <v>2015</v>
      </c>
      <c r="D1093" s="2322" t="s">
        <v>2587</v>
      </c>
      <c r="E1093" s="2322" t="s">
        <v>2564</v>
      </c>
      <c r="F1093" s="2322"/>
      <c r="G1093" s="2322"/>
      <c r="H1093" s="2311" t="s">
        <v>1108</v>
      </c>
      <c r="I1093" s="1090">
        <v>0</v>
      </c>
      <c r="J1093" s="1090"/>
      <c r="K1093" s="1090"/>
      <c r="L1093" s="1090"/>
      <c r="P1093" s="1090" t="s">
        <v>2331</v>
      </c>
      <c r="Q1093" s="2312" t="s">
        <v>2015</v>
      </c>
      <c r="R1093" s="2318">
        <v>-783.4</v>
      </c>
      <c r="S1093" s="2318">
        <v>-800.5</v>
      </c>
      <c r="T1093" s="2318">
        <v>0</v>
      </c>
      <c r="W1093" s="2310" t="s">
        <v>2588</v>
      </c>
      <c r="X1093" s="2310" t="s">
        <v>357</v>
      </c>
      <c r="Y1093" s="2310">
        <f>VLOOKUP(X1093,Data!$D$2:$E$144,2,FALSE)</f>
        <v>79961000</v>
      </c>
    </row>
    <row r="1094" spans="1:25" ht="25.5" x14ac:dyDescent="0.2">
      <c r="A1094" s="2322"/>
      <c r="B1094" s="2322"/>
      <c r="C1094" s="2324" t="s">
        <v>2016</v>
      </c>
      <c r="D1094" s="2322" t="s">
        <v>2754</v>
      </c>
      <c r="E1094" s="2322" t="s">
        <v>2372</v>
      </c>
      <c r="F1094" s="2322"/>
      <c r="G1094" s="2322"/>
      <c r="H1094" s="2311" t="s">
        <v>1109</v>
      </c>
      <c r="I1094" s="1090">
        <v>0</v>
      </c>
      <c r="J1094" s="1090"/>
      <c r="K1094" s="1090"/>
      <c r="L1094" s="1090"/>
      <c r="P1094" s="1090" t="s">
        <v>2336</v>
      </c>
      <c r="Q1094" s="2312" t="s">
        <v>2016</v>
      </c>
      <c r="R1094" s="2318">
        <v>-576</v>
      </c>
      <c r="S1094" s="2318">
        <v>0</v>
      </c>
      <c r="T1094" s="2318">
        <v>0</v>
      </c>
      <c r="W1094" s="2310" t="s">
        <v>276</v>
      </c>
      <c r="X1094" s="2310" t="s">
        <v>309</v>
      </c>
      <c r="Y1094" s="2310">
        <f>VLOOKUP(X1094,Data!$D$2:$E$144,2,FALSE)</f>
        <v>80500000</v>
      </c>
    </row>
    <row r="1095" spans="1:25" x14ac:dyDescent="0.2">
      <c r="C1095" s="2312" t="s">
        <v>2020</v>
      </c>
      <c r="H1095" s="2311" t="s">
        <v>1113</v>
      </c>
      <c r="I1095" s="2318"/>
      <c r="J1095" s="2318"/>
      <c r="K1095" s="2318"/>
      <c r="L1095" s="2318"/>
      <c r="P1095" s="2318"/>
      <c r="Q1095" s="2312" t="s">
        <v>2020</v>
      </c>
      <c r="R1095" s="2318">
        <v>-119</v>
      </c>
      <c r="S1095" s="2318">
        <v>0</v>
      </c>
      <c r="T1095" s="2318">
        <v>0</v>
      </c>
      <c r="Y1095" s="2310" t="e">
        <f>VLOOKUP(X1095,Data!$D$2:$E$144,2,FALSE)</f>
        <v>#N/A</v>
      </c>
    </row>
    <row r="1096" spans="1:25" x14ac:dyDescent="0.2">
      <c r="A1096" s="2322"/>
      <c r="B1096" s="2322"/>
      <c r="C1096" s="2324" t="s">
        <v>2021</v>
      </c>
      <c r="D1096" s="2322" t="s">
        <v>2904</v>
      </c>
      <c r="E1096" s="2322" t="s">
        <v>2835</v>
      </c>
      <c r="F1096" s="2322"/>
      <c r="G1096" s="2322"/>
      <c r="H1096" s="2311" t="s">
        <v>1114</v>
      </c>
      <c r="I1096" s="1090">
        <v>0</v>
      </c>
      <c r="J1096" s="1090"/>
      <c r="K1096" s="1090"/>
      <c r="L1096" s="1090"/>
      <c r="P1096" s="1090" t="s">
        <v>2337</v>
      </c>
      <c r="Q1096" s="2312" t="s">
        <v>2021</v>
      </c>
      <c r="R1096" s="2318">
        <v>-306.5</v>
      </c>
      <c r="S1096" s="2318">
        <v>0</v>
      </c>
      <c r="T1096" s="2318">
        <v>0</v>
      </c>
      <c r="W1096" s="2310" t="s">
        <v>277</v>
      </c>
      <c r="X1096" s="2310" t="s">
        <v>324</v>
      </c>
      <c r="Y1096" s="2310">
        <f>VLOOKUP(X1096,Data!$D$2:$E$144,2,FALSE)</f>
        <v>15000000</v>
      </c>
    </row>
    <row r="1097" spans="1:25" x14ac:dyDescent="0.2">
      <c r="A1097" s="2322"/>
      <c r="B1097" s="2322"/>
      <c r="C1097" s="2324" t="s">
        <v>2022</v>
      </c>
      <c r="D1097" s="2322" t="s">
        <v>3168</v>
      </c>
      <c r="E1097" s="2322" t="s">
        <v>2835</v>
      </c>
      <c r="F1097" s="2322"/>
      <c r="G1097" s="2322"/>
      <c r="H1097" s="2311" t="s">
        <v>1115</v>
      </c>
      <c r="I1097" s="1090">
        <v>0</v>
      </c>
      <c r="J1097" s="1090"/>
      <c r="K1097" s="1090"/>
      <c r="L1097" s="1090"/>
      <c r="P1097" s="1090" t="s">
        <v>2337</v>
      </c>
      <c r="Q1097" s="2312" t="s">
        <v>2022</v>
      </c>
      <c r="R1097" s="2318">
        <v>-1645</v>
      </c>
      <c r="S1097" s="2318">
        <v>-668</v>
      </c>
      <c r="T1097" s="2318">
        <v>0</v>
      </c>
      <c r="W1097" s="2310" t="s">
        <v>2503</v>
      </c>
      <c r="X1097" s="2310" t="s">
        <v>395</v>
      </c>
      <c r="Y1097" s="2310">
        <f>VLOOKUP(X1097,Data!$D$2:$E$144,2,FALSE)</f>
        <v>35110000</v>
      </c>
    </row>
    <row r="1098" spans="1:25" ht="25.5" x14ac:dyDescent="0.2">
      <c r="A1098" s="2322"/>
      <c r="B1098" s="2322"/>
      <c r="C1098" s="2324" t="s">
        <v>2023</v>
      </c>
      <c r="D1098" s="2322" t="s">
        <v>2755</v>
      </c>
      <c r="E1098" s="2322" t="s">
        <v>2372</v>
      </c>
      <c r="F1098" s="2322"/>
      <c r="G1098" s="2322"/>
      <c r="H1098" s="2311" t="s">
        <v>1116</v>
      </c>
      <c r="I1098" s="1090">
        <v>0</v>
      </c>
      <c r="J1098" s="1090"/>
      <c r="K1098" s="1090"/>
      <c r="L1098" s="1090"/>
      <c r="P1098" s="1090" t="s">
        <v>2331</v>
      </c>
      <c r="Q1098" s="2312" t="s">
        <v>2023</v>
      </c>
      <c r="R1098" s="2318">
        <v>-707.5</v>
      </c>
      <c r="S1098" s="2318">
        <v>0</v>
      </c>
      <c r="T1098" s="2318">
        <v>0</v>
      </c>
      <c r="W1098" s="2310" t="s">
        <v>276</v>
      </c>
      <c r="X1098" s="2310" t="s">
        <v>309</v>
      </c>
      <c r="Y1098" s="2310">
        <f>VLOOKUP(X1098,Data!$D$2:$E$144,2,FALSE)</f>
        <v>80500000</v>
      </c>
    </row>
    <row r="1099" spans="1:25" x14ac:dyDescent="0.2">
      <c r="A1099" s="2322"/>
      <c r="B1099" s="2322"/>
      <c r="C1099" s="2324" t="s">
        <v>2026</v>
      </c>
      <c r="D1099" s="2322" t="s">
        <v>2840</v>
      </c>
      <c r="E1099" s="2322" t="s">
        <v>2832</v>
      </c>
      <c r="F1099" s="2322"/>
      <c r="G1099" s="2322"/>
      <c r="H1099" s="2311" t="s">
        <v>1119</v>
      </c>
      <c r="I1099" s="1090">
        <v>0</v>
      </c>
      <c r="J1099" s="1090"/>
      <c r="K1099" s="1090"/>
      <c r="L1099" s="1090"/>
      <c r="P1099" s="1090" t="s">
        <v>2331</v>
      </c>
      <c r="Q1099" s="2312" t="s">
        <v>2026</v>
      </c>
      <c r="R1099" s="2318">
        <v>-35</v>
      </c>
      <c r="S1099" s="2318">
        <v>0</v>
      </c>
      <c r="T1099" s="2318">
        <v>0</v>
      </c>
      <c r="Y1099" s="2310" t="e">
        <f>VLOOKUP(X1099,Data!$D$2:$E$144,2,FALSE)</f>
        <v>#N/A</v>
      </c>
    </row>
    <row r="1100" spans="1:25" x14ac:dyDescent="0.2">
      <c r="C1100" s="2312" t="s">
        <v>2030</v>
      </c>
      <c r="H1100" s="2311" t="s">
        <v>1123</v>
      </c>
      <c r="I1100" s="2318"/>
      <c r="J1100" s="2318"/>
      <c r="K1100" s="2318"/>
      <c r="L1100" s="2318"/>
      <c r="P1100" s="2318"/>
      <c r="Q1100" s="2312" t="s">
        <v>2030</v>
      </c>
      <c r="R1100" s="2318">
        <v>-76.95</v>
      </c>
      <c r="S1100" s="2318">
        <v>0</v>
      </c>
      <c r="T1100" s="2318">
        <v>0</v>
      </c>
      <c r="Y1100" s="2310" t="e">
        <f>VLOOKUP(X1100,Data!$D$2:$E$144,2,FALSE)</f>
        <v>#N/A</v>
      </c>
    </row>
    <row r="1101" spans="1:25" x14ac:dyDescent="0.2">
      <c r="C1101" s="2312" t="s">
        <v>2031</v>
      </c>
      <c r="H1101" s="2311" t="s">
        <v>1124</v>
      </c>
      <c r="I1101" s="2318"/>
      <c r="J1101" s="2318"/>
      <c r="K1101" s="2318"/>
      <c r="L1101" s="2318"/>
      <c r="P1101" s="2318"/>
      <c r="Q1101" s="2312" t="s">
        <v>2031</v>
      </c>
      <c r="R1101" s="2318">
        <v>-550</v>
      </c>
      <c r="S1101" s="2318">
        <v>0</v>
      </c>
      <c r="T1101" s="2318">
        <v>0</v>
      </c>
      <c r="Y1101" s="2310" t="e">
        <f>VLOOKUP(X1101,Data!$D$2:$E$144,2,FALSE)</f>
        <v>#N/A</v>
      </c>
    </row>
    <row r="1102" spans="1:25" x14ac:dyDescent="0.2">
      <c r="C1102" s="2312" t="s">
        <v>2032</v>
      </c>
      <c r="H1102" s="2311" t="s">
        <v>1125</v>
      </c>
      <c r="I1102" s="2318"/>
      <c r="J1102" s="2318"/>
      <c r="K1102" s="2318"/>
      <c r="L1102" s="2318"/>
      <c r="P1102" s="2318"/>
      <c r="Q1102" s="2312" t="s">
        <v>2032</v>
      </c>
      <c r="R1102" s="2318">
        <v>-3788</v>
      </c>
      <c r="S1102" s="2318">
        <v>0</v>
      </c>
      <c r="T1102" s="2318">
        <v>0</v>
      </c>
      <c r="Y1102" s="2310" t="e">
        <f>VLOOKUP(X1102,Data!$D$2:$E$144,2,FALSE)</f>
        <v>#N/A</v>
      </c>
    </row>
    <row r="1103" spans="1:25" x14ac:dyDescent="0.2">
      <c r="C1103" s="2312" t="s">
        <v>2033</v>
      </c>
      <c r="H1103" s="2311" t="s">
        <v>1126</v>
      </c>
      <c r="I1103" s="2318"/>
      <c r="J1103" s="2318"/>
      <c r="K1103" s="2318"/>
      <c r="L1103" s="2318"/>
      <c r="P1103" s="2318"/>
      <c r="Q1103" s="2312" t="s">
        <v>2033</v>
      </c>
      <c r="R1103" s="2318">
        <v>-1890</v>
      </c>
      <c r="S1103" s="2318">
        <v>0</v>
      </c>
      <c r="T1103" s="2318">
        <v>0</v>
      </c>
      <c r="Y1103" s="2310" t="e">
        <f>VLOOKUP(X1103,Data!$D$2:$E$144,2,FALSE)</f>
        <v>#N/A</v>
      </c>
    </row>
    <row r="1104" spans="1:25" x14ac:dyDescent="0.2">
      <c r="C1104" s="2312" t="s">
        <v>2035</v>
      </c>
      <c r="H1104" s="2311" t="s">
        <v>1128</v>
      </c>
      <c r="I1104" s="2318"/>
      <c r="J1104" s="2318"/>
      <c r="K1104" s="2318"/>
      <c r="L1104" s="2318"/>
      <c r="P1104" s="2318"/>
      <c r="Q1104" s="2312" t="s">
        <v>2035</v>
      </c>
      <c r="R1104" s="2318">
        <v>-11754.99</v>
      </c>
      <c r="S1104" s="2318">
        <v>0</v>
      </c>
      <c r="T1104" s="2318">
        <v>0</v>
      </c>
      <c r="Y1104" s="2310" t="e">
        <f>VLOOKUP(X1104,Data!$D$2:$E$144,2,FALSE)</f>
        <v>#N/A</v>
      </c>
    </row>
    <row r="1105" spans="1:33" x14ac:dyDescent="0.2">
      <c r="A1105" s="2322"/>
      <c r="B1105" s="2322"/>
      <c r="C1105" s="2324" t="s">
        <v>2040</v>
      </c>
      <c r="D1105" s="2322" t="s">
        <v>3052</v>
      </c>
      <c r="E1105" s="2322" t="s">
        <v>2835</v>
      </c>
      <c r="F1105" s="2322"/>
      <c r="G1105" s="2322"/>
      <c r="H1105" s="2311" t="s">
        <v>1132</v>
      </c>
      <c r="I1105" s="1090">
        <v>0</v>
      </c>
      <c r="J1105" s="1090"/>
      <c r="K1105" s="1090"/>
      <c r="L1105" s="1090"/>
      <c r="P1105" s="1090" t="s">
        <v>2331</v>
      </c>
      <c r="Q1105" s="2312" t="s">
        <v>2040</v>
      </c>
      <c r="R1105" s="2318">
        <v>-238.24</v>
      </c>
      <c r="S1105" s="2318">
        <v>-102</v>
      </c>
      <c r="T1105" s="2318">
        <v>0</v>
      </c>
      <c r="Y1105" s="2310" t="e">
        <f>VLOOKUP(X1105,Data!$D$2:$E$144,2,FALSE)</f>
        <v>#N/A</v>
      </c>
    </row>
    <row r="1106" spans="1:33" x14ac:dyDescent="0.2">
      <c r="C1106" s="2312" t="s">
        <v>2043</v>
      </c>
      <c r="H1106" s="2311" t="s">
        <v>1135</v>
      </c>
      <c r="I1106" s="2318"/>
      <c r="J1106" s="2318"/>
      <c r="K1106" s="2318"/>
      <c r="L1106" s="2318"/>
      <c r="P1106" s="2318"/>
      <c r="Q1106" s="2312" t="s">
        <v>2043</v>
      </c>
      <c r="R1106" s="2318">
        <v>-3145</v>
      </c>
      <c r="S1106" s="2318">
        <v>0</v>
      </c>
      <c r="T1106" s="2318">
        <v>0</v>
      </c>
      <c r="Y1106" s="2310" t="e">
        <f>VLOOKUP(X1106,Data!$D$2:$E$144,2,FALSE)</f>
        <v>#N/A</v>
      </c>
    </row>
    <row r="1107" spans="1:33" x14ac:dyDescent="0.2">
      <c r="A1107" s="2322"/>
      <c r="B1107" s="2322"/>
      <c r="C1107" s="2324" t="s">
        <v>2046</v>
      </c>
      <c r="D1107" s="2322" t="s">
        <v>3171</v>
      </c>
      <c r="E1107" s="2322" t="s">
        <v>2835</v>
      </c>
      <c r="F1107" s="2322"/>
      <c r="G1107" s="2322"/>
      <c r="H1107" s="2311" t="s">
        <v>1138</v>
      </c>
      <c r="I1107" s="1090">
        <v>0</v>
      </c>
      <c r="J1107" s="1090"/>
      <c r="K1107" s="1090"/>
      <c r="L1107" s="1090"/>
      <c r="P1107" s="1090" t="s">
        <v>2331</v>
      </c>
      <c r="Q1107" s="2312" t="s">
        <v>2046</v>
      </c>
      <c r="R1107" s="2318">
        <v>-77.099999999999994</v>
      </c>
      <c r="S1107" s="2318">
        <v>0</v>
      </c>
      <c r="T1107" s="2318">
        <v>0</v>
      </c>
      <c r="Y1107" s="2310" t="e">
        <f>VLOOKUP(X1107,Data!$D$2:$E$144,2,FALSE)</f>
        <v>#N/A</v>
      </c>
    </row>
    <row r="1108" spans="1:33" x14ac:dyDescent="0.2">
      <c r="C1108" s="2312" t="s">
        <v>2047</v>
      </c>
      <c r="H1108" s="2311" t="s">
        <v>1139</v>
      </c>
      <c r="I1108" s="2318"/>
      <c r="J1108" s="2318"/>
      <c r="K1108" s="2318"/>
      <c r="L1108" s="2318"/>
      <c r="P1108" s="2318"/>
      <c r="Q1108" s="2312" t="s">
        <v>2047</v>
      </c>
      <c r="R1108" s="2318">
        <v>-420</v>
      </c>
      <c r="S1108" s="2318">
        <v>0</v>
      </c>
      <c r="T1108" s="2318">
        <v>0</v>
      </c>
      <c r="Y1108" s="2310" t="e">
        <f>VLOOKUP(X1108,Data!$D$2:$E$144,2,FALSE)</f>
        <v>#N/A</v>
      </c>
    </row>
    <row r="1109" spans="1:33" x14ac:dyDescent="0.2">
      <c r="C1109" s="2312" t="s">
        <v>2049</v>
      </c>
      <c r="H1109" s="2311" t="s">
        <v>1141</v>
      </c>
      <c r="I1109" s="2318"/>
      <c r="J1109" s="2318"/>
      <c r="K1109" s="2318"/>
      <c r="L1109" s="2318"/>
      <c r="P1109" s="2318"/>
      <c r="Q1109" s="2312" t="s">
        <v>2049</v>
      </c>
      <c r="R1109" s="2318">
        <v>-695</v>
      </c>
      <c r="S1109" s="2318">
        <v>0</v>
      </c>
      <c r="T1109" s="2318">
        <v>0</v>
      </c>
      <c r="Y1109" s="2310" t="e">
        <f>VLOOKUP(X1109,Data!$D$2:$E$144,2,FALSE)</f>
        <v>#N/A</v>
      </c>
    </row>
    <row r="1110" spans="1:33" x14ac:dyDescent="0.2">
      <c r="A1110" s="2322"/>
      <c r="B1110" s="2322"/>
      <c r="C1110" s="2324" t="s">
        <v>2050</v>
      </c>
      <c r="D1110" s="2322" t="s">
        <v>2760</v>
      </c>
      <c r="E1110" s="2322" t="s">
        <v>2372</v>
      </c>
      <c r="F1110" s="2322"/>
      <c r="G1110" s="2322"/>
      <c r="H1110" s="2311" t="s">
        <v>1142</v>
      </c>
      <c r="I1110" s="1090">
        <v>0</v>
      </c>
      <c r="J1110" s="1090"/>
      <c r="K1110" s="1090"/>
      <c r="L1110" s="1090"/>
      <c r="P1110" s="1090" t="s">
        <v>2331</v>
      </c>
      <c r="Q1110" s="2312" t="s">
        <v>2050</v>
      </c>
      <c r="R1110" s="2318">
        <v>-1814</v>
      </c>
      <c r="S1110" s="2318">
        <v>-879</v>
      </c>
      <c r="T1110" s="2318">
        <v>0</v>
      </c>
      <c r="W1110" s="2310" t="s">
        <v>276</v>
      </c>
      <c r="X1110" s="2310" t="s">
        <v>309</v>
      </c>
      <c r="Y1110" s="2310">
        <f>VLOOKUP(X1110,Data!$D$2:$E$144,2,FALSE)</f>
        <v>80500000</v>
      </c>
    </row>
    <row r="1111" spans="1:33" x14ac:dyDescent="0.2">
      <c r="A1111" s="2322"/>
      <c r="B1111" s="2322"/>
      <c r="C1111" s="2324" t="s">
        <v>2051</v>
      </c>
      <c r="D1111" s="2322" t="s">
        <v>2761</v>
      </c>
      <c r="E1111" s="2322" t="s">
        <v>2372</v>
      </c>
      <c r="F1111" s="2322"/>
      <c r="G1111" s="2322"/>
      <c r="H1111" s="2311" t="s">
        <v>1143</v>
      </c>
      <c r="I1111" s="1090">
        <v>0</v>
      </c>
      <c r="J1111" s="1090"/>
      <c r="K1111" s="1090"/>
      <c r="L1111" s="1090"/>
      <c r="P1111" s="1090" t="s">
        <v>2331</v>
      </c>
      <c r="Q1111" s="2312" t="s">
        <v>2051</v>
      </c>
      <c r="R1111" s="2318">
        <v>0</v>
      </c>
      <c r="S1111" s="2318">
        <v>-2100</v>
      </c>
      <c r="T1111" s="2318">
        <v>0</v>
      </c>
      <c r="W1111" s="2310" t="s">
        <v>280</v>
      </c>
      <c r="X1111" s="2310" t="s">
        <v>352</v>
      </c>
      <c r="Y1111" s="2310">
        <f>VLOOKUP(X1111,Data!$D$2:$E$144,2,FALSE)</f>
        <v>39130000</v>
      </c>
    </row>
    <row r="1112" spans="1:33" x14ac:dyDescent="0.2">
      <c r="C1112" s="2312" t="s">
        <v>2052</v>
      </c>
      <c r="H1112" s="2311" t="s">
        <v>1144</v>
      </c>
      <c r="I1112" s="2318"/>
      <c r="J1112" s="2318"/>
      <c r="K1112" s="2318"/>
      <c r="L1112" s="2318"/>
      <c r="P1112" s="2318"/>
      <c r="Q1112" s="2312" t="s">
        <v>2052</v>
      </c>
      <c r="R1112" s="2318">
        <v>-603</v>
      </c>
      <c r="S1112" s="2318">
        <v>-434.4</v>
      </c>
      <c r="T1112" s="2318">
        <v>0</v>
      </c>
      <c r="Y1112" s="2310" t="e">
        <f>VLOOKUP(X1112,Data!$D$2:$E$144,2,FALSE)</f>
        <v>#N/A</v>
      </c>
    </row>
    <row r="1113" spans="1:33" s="2315" customFormat="1" x14ac:dyDescent="0.2">
      <c r="A1113" s="2322"/>
      <c r="B1113" s="2322"/>
      <c r="C1113" s="2324" t="s">
        <v>2053</v>
      </c>
      <c r="D1113" s="2322" t="s">
        <v>179</v>
      </c>
      <c r="E1113" s="2322" t="s">
        <v>2835</v>
      </c>
      <c r="F1113" s="2322"/>
      <c r="G1113" s="2322"/>
      <c r="H1113" s="2311" t="s">
        <v>1145</v>
      </c>
      <c r="I1113" s="1090">
        <v>0</v>
      </c>
      <c r="J1113" s="1090"/>
      <c r="K1113" s="1090"/>
      <c r="L1113" s="1090"/>
      <c r="M1113" s="2310"/>
      <c r="N1113" s="2310"/>
      <c r="O1113" s="2310"/>
      <c r="P1113" s="1090" t="s">
        <v>2337</v>
      </c>
      <c r="Q1113" s="2312" t="s">
        <v>2053</v>
      </c>
      <c r="R1113" s="2318">
        <v>-790</v>
      </c>
      <c r="S1113" s="2318">
        <v>-69.7</v>
      </c>
      <c r="T1113" s="2318">
        <v>0</v>
      </c>
      <c r="U1113" s="2310"/>
      <c r="V1113" s="2310"/>
      <c r="W1113" s="2310" t="s">
        <v>2503</v>
      </c>
      <c r="X1113" s="2310" t="s">
        <v>395</v>
      </c>
      <c r="Y1113" s="2310">
        <f>VLOOKUP(X1113,Data!$D$2:$E$144,2,FALSE)</f>
        <v>35110000</v>
      </c>
      <c r="AG1113" s="2317"/>
    </row>
    <row r="1114" spans="1:33" x14ac:dyDescent="0.2">
      <c r="C1114" s="2312" t="s">
        <v>2054</v>
      </c>
      <c r="H1114" s="2311" t="s">
        <v>1146</v>
      </c>
      <c r="I1114" s="2318"/>
      <c r="J1114" s="2318"/>
      <c r="K1114" s="2318"/>
      <c r="L1114" s="2318"/>
      <c r="P1114" s="2318"/>
      <c r="Q1114" s="2312" t="s">
        <v>2054</v>
      </c>
      <c r="R1114" s="2318">
        <v>-214.1</v>
      </c>
      <c r="S1114" s="2318">
        <v>0</v>
      </c>
      <c r="T1114" s="2318">
        <v>0</v>
      </c>
      <c r="Y1114" s="2310" t="e">
        <f>VLOOKUP(X1114,Data!$D$2:$E$144,2,FALSE)</f>
        <v>#N/A</v>
      </c>
    </row>
    <row r="1115" spans="1:33" x14ac:dyDescent="0.2">
      <c r="C1115" s="2312" t="s">
        <v>2056</v>
      </c>
      <c r="H1115" s="2311" t="s">
        <v>1148</v>
      </c>
      <c r="I1115" s="2318"/>
      <c r="J1115" s="2318"/>
      <c r="K1115" s="2318"/>
      <c r="L1115" s="2318"/>
      <c r="P1115" s="2318"/>
      <c r="Q1115" s="2312" t="s">
        <v>2056</v>
      </c>
      <c r="R1115" s="2318">
        <v>0</v>
      </c>
      <c r="S1115" s="2318">
        <v>-4958.33</v>
      </c>
      <c r="T1115" s="2318">
        <v>0</v>
      </c>
      <c r="Y1115" s="2310" t="e">
        <f>VLOOKUP(X1115,Data!$D$2:$E$144,2,FALSE)</f>
        <v>#N/A</v>
      </c>
    </row>
    <row r="1116" spans="1:33" x14ac:dyDescent="0.2">
      <c r="C1116" s="2312" t="s">
        <v>2060</v>
      </c>
      <c r="H1116" s="2311" t="s">
        <v>1152</v>
      </c>
      <c r="I1116" s="2318"/>
      <c r="J1116" s="2318"/>
      <c r="K1116" s="2318"/>
      <c r="L1116" s="2318"/>
      <c r="P1116" s="2318"/>
      <c r="Q1116" s="2312" t="s">
        <v>2060</v>
      </c>
      <c r="R1116" s="2318">
        <v>-450</v>
      </c>
      <c r="S1116" s="2318">
        <v>0</v>
      </c>
      <c r="T1116" s="2318">
        <v>0</v>
      </c>
      <c r="Y1116" s="2310" t="e">
        <f>VLOOKUP(X1116,Data!$D$2:$E$144,2,FALSE)</f>
        <v>#N/A</v>
      </c>
    </row>
    <row r="1117" spans="1:33" x14ac:dyDescent="0.2">
      <c r="C1117" s="2312" t="s">
        <v>2061</v>
      </c>
      <c r="H1117" s="2311" t="s">
        <v>1153</v>
      </c>
      <c r="I1117" s="2318"/>
      <c r="J1117" s="2318"/>
      <c r="K1117" s="2318"/>
      <c r="L1117" s="2318"/>
      <c r="P1117" s="2318"/>
      <c r="Q1117" s="2312" t="s">
        <v>2061</v>
      </c>
      <c r="R1117" s="2318">
        <v>-1283</v>
      </c>
      <c r="S1117" s="2318">
        <v>-250</v>
      </c>
      <c r="T1117" s="2318">
        <v>0</v>
      </c>
      <c r="Y1117" s="2310" t="e">
        <f>VLOOKUP(X1117,Data!$D$2:$E$144,2,FALSE)</f>
        <v>#N/A</v>
      </c>
    </row>
    <row r="1118" spans="1:33" x14ac:dyDescent="0.2">
      <c r="C1118" s="2312" t="s">
        <v>2062</v>
      </c>
      <c r="H1118" s="2311" t="s">
        <v>1154</v>
      </c>
      <c r="I1118" s="2318"/>
      <c r="J1118" s="2318"/>
      <c r="K1118" s="2318"/>
      <c r="L1118" s="2318"/>
      <c r="P1118" s="2318"/>
      <c r="Q1118" s="2312" t="s">
        <v>2062</v>
      </c>
      <c r="R1118" s="2318">
        <v>-215</v>
      </c>
      <c r="S1118" s="2318">
        <v>-1275</v>
      </c>
      <c r="T1118" s="2318">
        <v>0</v>
      </c>
      <c r="Y1118" s="2310" t="e">
        <f>VLOOKUP(X1118,Data!$D$2:$E$144,2,FALSE)</f>
        <v>#N/A</v>
      </c>
    </row>
    <row r="1119" spans="1:33" x14ac:dyDescent="0.2">
      <c r="C1119" s="2312" t="s">
        <v>2063</v>
      </c>
      <c r="H1119" s="2311" t="s">
        <v>1155</v>
      </c>
      <c r="I1119" s="2318"/>
      <c r="J1119" s="2318"/>
      <c r="K1119" s="2318"/>
      <c r="L1119" s="2318"/>
      <c r="P1119" s="2318"/>
      <c r="Q1119" s="2312" t="s">
        <v>2063</v>
      </c>
      <c r="R1119" s="2318">
        <v>-327.75</v>
      </c>
      <c r="S1119" s="2318">
        <v>0</v>
      </c>
      <c r="T1119" s="2318">
        <v>0</v>
      </c>
      <c r="Y1119" s="2310" t="e">
        <f>VLOOKUP(X1119,Data!$D$2:$E$144,2,FALSE)</f>
        <v>#N/A</v>
      </c>
    </row>
    <row r="1120" spans="1:33" x14ac:dyDescent="0.2">
      <c r="C1120" s="2312" t="s">
        <v>2064</v>
      </c>
      <c r="H1120" s="2311" t="s">
        <v>1156</v>
      </c>
      <c r="I1120" s="2318"/>
      <c r="J1120" s="2318"/>
      <c r="K1120" s="2318"/>
      <c r="L1120" s="2318"/>
      <c r="P1120" s="2318"/>
      <c r="Q1120" s="2312" t="s">
        <v>2064</v>
      </c>
      <c r="R1120" s="2318">
        <v>-356.7</v>
      </c>
      <c r="S1120" s="2318">
        <v>0</v>
      </c>
      <c r="T1120" s="2318">
        <v>0</v>
      </c>
      <c r="Y1120" s="2310" t="e">
        <f>VLOOKUP(X1120,Data!$D$2:$E$144,2,FALSE)</f>
        <v>#N/A</v>
      </c>
    </row>
    <row r="1121" spans="1:33" x14ac:dyDescent="0.2">
      <c r="A1121" s="2322"/>
      <c r="B1121" s="2322"/>
      <c r="C1121" s="2324" t="s">
        <v>2067</v>
      </c>
      <c r="D1121" s="2322" t="s">
        <v>2762</v>
      </c>
      <c r="E1121" s="2322" t="s">
        <v>2372</v>
      </c>
      <c r="F1121" s="2322"/>
      <c r="G1121" s="2322"/>
      <c r="H1121" s="2311" t="s">
        <v>1159</v>
      </c>
      <c r="I1121" s="1090">
        <v>0</v>
      </c>
      <c r="J1121" s="1090"/>
      <c r="K1121" s="1090"/>
      <c r="L1121" s="1090"/>
      <c r="P1121" s="1090" t="s">
        <v>2337</v>
      </c>
      <c r="Q1121" s="2312" t="s">
        <v>2067</v>
      </c>
      <c r="R1121" s="2318">
        <v>-1000</v>
      </c>
      <c r="S1121" s="2318">
        <v>-1000</v>
      </c>
      <c r="T1121" s="2318">
        <v>0</v>
      </c>
      <c r="W1121" s="2310" t="s">
        <v>276</v>
      </c>
      <c r="X1121" s="2310" t="s">
        <v>309</v>
      </c>
      <c r="Y1121" s="2310">
        <f>VLOOKUP(X1121,Data!$D$2:$E$144,2,FALSE)</f>
        <v>80500000</v>
      </c>
    </row>
    <row r="1122" spans="1:33" ht="25.5" x14ac:dyDescent="0.2">
      <c r="A1122" s="2322"/>
      <c r="B1122" s="2322"/>
      <c r="C1122" s="2324" t="s">
        <v>2068</v>
      </c>
      <c r="D1122" s="2322" t="s">
        <v>2763</v>
      </c>
      <c r="E1122" s="2322" t="s">
        <v>2372</v>
      </c>
      <c r="F1122" s="2322"/>
      <c r="G1122" s="2322"/>
      <c r="H1122" s="2311" t="s">
        <v>1160</v>
      </c>
      <c r="I1122" s="1090">
        <v>0</v>
      </c>
      <c r="J1122" s="1090"/>
      <c r="K1122" s="1090"/>
      <c r="L1122" s="1090"/>
      <c r="P1122" s="1090" t="s">
        <v>2337</v>
      </c>
      <c r="Q1122" s="2312" t="s">
        <v>2068</v>
      </c>
      <c r="R1122" s="2318">
        <v>-1615.8</v>
      </c>
      <c r="S1122" s="2318">
        <v>0</v>
      </c>
      <c r="T1122" s="2318">
        <v>0</v>
      </c>
      <c r="W1122" s="2310" t="s">
        <v>276</v>
      </c>
      <c r="X1122" s="2310" t="s">
        <v>309</v>
      </c>
      <c r="Y1122" s="2310">
        <f>VLOOKUP(X1122,Data!$D$2:$E$144,2,FALSE)</f>
        <v>80500000</v>
      </c>
    </row>
    <row r="1123" spans="1:33" x14ac:dyDescent="0.2">
      <c r="C1123" s="2312" t="s">
        <v>2069</v>
      </c>
      <c r="H1123" s="2311" t="s">
        <v>1161</v>
      </c>
      <c r="I1123" s="2318"/>
      <c r="J1123" s="2318"/>
      <c r="K1123" s="2318"/>
      <c r="L1123" s="2318"/>
      <c r="P1123" s="2318"/>
      <c r="Q1123" s="2312" t="s">
        <v>2069</v>
      </c>
      <c r="R1123" s="2318">
        <v>-149.15</v>
      </c>
      <c r="S1123" s="2318">
        <v>0</v>
      </c>
      <c r="T1123" s="2318">
        <v>0</v>
      </c>
      <c r="Y1123" s="2310" t="e">
        <f>VLOOKUP(X1123,Data!$D$2:$E$144,2,FALSE)</f>
        <v>#N/A</v>
      </c>
    </row>
    <row r="1124" spans="1:33" x14ac:dyDescent="0.2">
      <c r="C1124" s="2312" t="s">
        <v>2070</v>
      </c>
      <c r="H1124" s="2311" t="s">
        <v>1162</v>
      </c>
      <c r="I1124" s="2318"/>
      <c r="J1124" s="2318"/>
      <c r="K1124" s="2318"/>
      <c r="L1124" s="2318"/>
      <c r="P1124" s="2318"/>
      <c r="Q1124" s="2312" t="s">
        <v>2070</v>
      </c>
      <c r="R1124" s="2318">
        <v>0</v>
      </c>
      <c r="S1124" s="2318">
        <v>-5360</v>
      </c>
      <c r="T1124" s="2318">
        <v>0</v>
      </c>
      <c r="Y1124" s="2310" t="e">
        <f>VLOOKUP(X1124,Data!$D$2:$E$144,2,FALSE)</f>
        <v>#N/A</v>
      </c>
    </row>
    <row r="1125" spans="1:33" x14ac:dyDescent="0.2">
      <c r="A1125" s="2322"/>
      <c r="B1125" s="2322"/>
      <c r="C1125" s="2324" t="s">
        <v>2076</v>
      </c>
      <c r="D1125" s="2322" t="s">
        <v>3015</v>
      </c>
      <c r="E1125" s="2322" t="s">
        <v>2835</v>
      </c>
      <c r="F1125" s="2322"/>
      <c r="G1125" s="2322"/>
      <c r="H1125" s="2311" t="s">
        <v>1168</v>
      </c>
      <c r="I1125" s="1090">
        <v>0</v>
      </c>
      <c r="J1125" s="1090"/>
      <c r="K1125" s="1090"/>
      <c r="L1125" s="1090"/>
      <c r="P1125" s="1090" t="s">
        <v>2331</v>
      </c>
      <c r="Q1125" s="2312" t="s">
        <v>2076</v>
      </c>
      <c r="R1125" s="2318">
        <v>0</v>
      </c>
      <c r="S1125" s="2318">
        <v>-66.25</v>
      </c>
      <c r="T1125" s="2318">
        <v>0</v>
      </c>
      <c r="Y1125" s="2310" t="e">
        <f>VLOOKUP(X1125,Data!$D$2:$E$144,2,FALSE)</f>
        <v>#N/A</v>
      </c>
    </row>
    <row r="1126" spans="1:33" ht="25.5" x14ac:dyDescent="0.2">
      <c r="A1126" s="2322"/>
      <c r="B1126" s="2322"/>
      <c r="C1126" s="2324" t="s">
        <v>2077</v>
      </c>
      <c r="D1126" s="2322" t="s">
        <v>2647</v>
      </c>
      <c r="E1126" s="2322" t="s">
        <v>2485</v>
      </c>
      <c r="F1126" s="2322"/>
      <c r="G1126" s="2322"/>
      <c r="H1126" s="2311" t="s">
        <v>1169</v>
      </c>
      <c r="I1126" s="1090"/>
      <c r="J1126" s="1090"/>
      <c r="K1126" s="1090"/>
      <c r="L1126" s="1090"/>
      <c r="P1126" s="1090" t="s">
        <v>2336</v>
      </c>
      <c r="Q1126" s="2312" t="s">
        <v>2077</v>
      </c>
      <c r="R1126" s="2318">
        <v>0</v>
      </c>
      <c r="S1126" s="2318">
        <v>-751.88</v>
      </c>
      <c r="T1126" s="2318">
        <v>0</v>
      </c>
      <c r="W1126" s="2310" t="s">
        <v>2379</v>
      </c>
      <c r="X1126" s="2310" t="s">
        <v>343</v>
      </c>
      <c r="Y1126" s="2310">
        <f>VLOOKUP(X1126,Data!$D$2:$E$144,2,FALSE)</f>
        <v>18100000</v>
      </c>
    </row>
    <row r="1127" spans="1:33" ht="25.5" x14ac:dyDescent="0.2">
      <c r="A1127" s="2322"/>
      <c r="B1127" s="2322"/>
      <c r="C1127" s="2324" t="s">
        <v>2078</v>
      </c>
      <c r="D1127" s="2322" t="s">
        <v>2589</v>
      </c>
      <c r="E1127" s="2322" t="s">
        <v>2564</v>
      </c>
      <c r="F1127" s="2322"/>
      <c r="G1127" s="2322"/>
      <c r="H1127" s="2311" t="s">
        <v>1170</v>
      </c>
      <c r="I1127" s="1090">
        <v>0</v>
      </c>
      <c r="J1127" s="1090"/>
      <c r="K1127" s="1090"/>
      <c r="L1127" s="1090"/>
      <c r="P1127" s="1090" t="s">
        <v>2331</v>
      </c>
      <c r="Q1127" s="2312" t="s">
        <v>2078</v>
      </c>
      <c r="R1127" s="2318">
        <v>0</v>
      </c>
      <c r="S1127" s="2318">
        <v>-475</v>
      </c>
      <c r="T1127" s="2318">
        <v>0</v>
      </c>
      <c r="W1127" s="2310" t="s">
        <v>2588</v>
      </c>
      <c r="X1127" s="2310" t="s">
        <v>357</v>
      </c>
      <c r="Y1127" s="2310">
        <f>VLOOKUP(X1127,Data!$D$2:$E$144,2,FALSE)</f>
        <v>79961000</v>
      </c>
    </row>
    <row r="1128" spans="1:33" x14ac:dyDescent="0.2">
      <c r="C1128" s="2312" t="s">
        <v>2080</v>
      </c>
      <c r="H1128" s="2311" t="s">
        <v>1172</v>
      </c>
      <c r="I1128" s="2318"/>
      <c r="J1128" s="2318"/>
      <c r="K1128" s="2318"/>
      <c r="L1128" s="2318"/>
      <c r="P1128" s="2318"/>
      <c r="Q1128" s="2312" t="s">
        <v>2080</v>
      </c>
      <c r="R1128" s="2318">
        <v>0</v>
      </c>
      <c r="S1128" s="2318">
        <v>-903.5</v>
      </c>
      <c r="T1128" s="2318">
        <v>0</v>
      </c>
      <c r="Y1128" s="2310" t="e">
        <f>VLOOKUP(X1128,Data!$D$2:$E$144,2,FALSE)</f>
        <v>#N/A</v>
      </c>
    </row>
    <row r="1129" spans="1:33" x14ac:dyDescent="0.2">
      <c r="C1129" s="2312" t="s">
        <v>2082</v>
      </c>
      <c r="H1129" s="2311" t="s">
        <v>1174</v>
      </c>
      <c r="I1129" s="2318"/>
      <c r="J1129" s="2318"/>
      <c r="K1129" s="2318"/>
      <c r="L1129" s="2318"/>
      <c r="P1129" s="2318"/>
      <c r="Q1129" s="2312" t="s">
        <v>2082</v>
      </c>
      <c r="R1129" s="2318">
        <v>0</v>
      </c>
      <c r="S1129" s="2318">
        <v>-10430</v>
      </c>
      <c r="T1129" s="2318">
        <v>0</v>
      </c>
      <c r="Y1129" s="2310" t="e">
        <f>VLOOKUP(X1129,Data!$D$2:$E$144,2,FALSE)</f>
        <v>#N/A</v>
      </c>
    </row>
    <row r="1130" spans="1:33" x14ac:dyDescent="0.2">
      <c r="C1130" s="2312" t="s">
        <v>2084</v>
      </c>
      <c r="H1130" s="2311" t="s">
        <v>1176</v>
      </c>
      <c r="I1130" s="2318"/>
      <c r="J1130" s="2318"/>
      <c r="K1130" s="2318"/>
      <c r="L1130" s="2318"/>
      <c r="P1130" s="2318"/>
      <c r="Q1130" s="2312" t="s">
        <v>2084</v>
      </c>
      <c r="R1130" s="2318">
        <v>0</v>
      </c>
      <c r="S1130" s="2318">
        <v>-1330</v>
      </c>
      <c r="T1130" s="2318">
        <v>0</v>
      </c>
      <c r="Y1130" s="2310" t="e">
        <f>VLOOKUP(X1130,Data!$D$2:$E$144,2,FALSE)</f>
        <v>#N/A</v>
      </c>
    </row>
    <row r="1131" spans="1:33" ht="25.5" x14ac:dyDescent="0.2">
      <c r="A1131" s="2322"/>
      <c r="B1131" s="2322"/>
      <c r="C1131" s="2324" t="s">
        <v>2085</v>
      </c>
      <c r="D1131" s="2322" t="s">
        <v>3137</v>
      </c>
      <c r="E1131" s="2322" t="s">
        <v>2835</v>
      </c>
      <c r="F1131" s="2322"/>
      <c r="G1131" s="2322"/>
      <c r="H1131" s="2311" t="s">
        <v>1177</v>
      </c>
      <c r="I1131" s="1090">
        <v>0</v>
      </c>
      <c r="J1131" s="1090"/>
      <c r="K1131" s="1090"/>
      <c r="L1131" s="1090"/>
      <c r="P1131" s="1090" t="s">
        <v>2331</v>
      </c>
      <c r="Q1131" s="2312" t="s">
        <v>2085</v>
      </c>
      <c r="R1131" s="2318">
        <v>0</v>
      </c>
      <c r="S1131" s="2318">
        <v>-247.6</v>
      </c>
      <c r="T1131" s="2318">
        <v>0</v>
      </c>
      <c r="Y1131" s="2310" t="e">
        <f>VLOOKUP(X1131,Data!$D$2:$E$144,2,FALSE)</f>
        <v>#N/A</v>
      </c>
    </row>
    <row r="1132" spans="1:33" x14ac:dyDescent="0.2">
      <c r="C1132" s="2312" t="s">
        <v>2087</v>
      </c>
      <c r="H1132" s="2311" t="s">
        <v>1179</v>
      </c>
      <c r="I1132" s="2318"/>
      <c r="J1132" s="2318"/>
      <c r="K1132" s="2318"/>
      <c r="L1132" s="2318"/>
      <c r="P1132" s="2318"/>
      <c r="Q1132" s="2312" t="s">
        <v>2087</v>
      </c>
      <c r="R1132" s="2318">
        <v>0</v>
      </c>
      <c r="S1132" s="2318">
        <v>-3632.12</v>
      </c>
      <c r="T1132" s="2318">
        <v>0</v>
      </c>
      <c r="Y1132" s="2310" t="e">
        <f>VLOOKUP(X1132,Data!$D$2:$E$144,2,FALSE)</f>
        <v>#N/A</v>
      </c>
    </row>
    <row r="1133" spans="1:33" ht="25.5" x14ac:dyDescent="0.2">
      <c r="A1133" s="2322"/>
      <c r="B1133" s="2322"/>
      <c r="C1133" s="2324" t="s">
        <v>2088</v>
      </c>
      <c r="D1133" s="2322" t="s">
        <v>2765</v>
      </c>
      <c r="E1133" s="2322" t="s">
        <v>2372</v>
      </c>
      <c r="F1133" s="2322"/>
      <c r="G1133" s="2322"/>
      <c r="H1133" s="2311" t="s">
        <v>1180</v>
      </c>
      <c r="I1133" s="1090">
        <v>0</v>
      </c>
      <c r="J1133" s="1090"/>
      <c r="K1133" s="1090"/>
      <c r="L1133" s="1090"/>
      <c r="P1133" s="1090" t="s">
        <v>2337</v>
      </c>
      <c r="Q1133" s="2312" t="s">
        <v>2088</v>
      </c>
      <c r="R1133" s="2318">
        <v>0</v>
      </c>
      <c r="S1133" s="2318">
        <v>-5500</v>
      </c>
      <c r="T1133" s="2318">
        <v>0</v>
      </c>
      <c r="W1133" s="2310" t="s">
        <v>276</v>
      </c>
      <c r="X1133" s="2310" t="s">
        <v>309</v>
      </c>
      <c r="Y1133" s="2310">
        <f>VLOOKUP(X1133,Data!$D$2:$E$144,2,FALSE)</f>
        <v>80500000</v>
      </c>
    </row>
    <row r="1134" spans="1:33" x14ac:dyDescent="0.2">
      <c r="C1134" s="2312" t="s">
        <v>2092</v>
      </c>
      <c r="H1134" s="2311" t="s">
        <v>1184</v>
      </c>
      <c r="I1134" s="2318"/>
      <c r="J1134" s="2318"/>
      <c r="K1134" s="2318"/>
      <c r="L1134" s="2318"/>
      <c r="P1134" s="2318"/>
      <c r="Q1134" s="2312" t="s">
        <v>2092</v>
      </c>
      <c r="R1134" s="2318">
        <v>0</v>
      </c>
      <c r="S1134" s="2318">
        <v>-528</v>
      </c>
      <c r="T1134" s="2318">
        <v>0</v>
      </c>
      <c r="Y1134" s="2310" t="e">
        <f>VLOOKUP(X1134,Data!$D$2:$E$144,2,FALSE)</f>
        <v>#N/A</v>
      </c>
    </row>
    <row r="1135" spans="1:33" x14ac:dyDescent="0.2">
      <c r="C1135" s="2312" t="s">
        <v>2093</v>
      </c>
      <c r="H1135" s="2311" t="s">
        <v>1185</v>
      </c>
      <c r="I1135" s="2318"/>
      <c r="J1135" s="2318"/>
      <c r="K1135" s="2318"/>
      <c r="L1135" s="2318"/>
      <c r="P1135" s="2318"/>
      <c r="Q1135" s="2312" t="s">
        <v>2093</v>
      </c>
      <c r="R1135" s="2318">
        <v>0</v>
      </c>
      <c r="S1135" s="2318">
        <v>-306.75</v>
      </c>
      <c r="T1135" s="2318">
        <v>0</v>
      </c>
      <c r="Y1135" s="2310" t="e">
        <f>VLOOKUP(X1135,Data!$D$2:$E$144,2,FALSE)</f>
        <v>#N/A</v>
      </c>
    </row>
    <row r="1136" spans="1:33" s="2315" customFormat="1" x14ac:dyDescent="0.2">
      <c r="A1136" s="2322"/>
      <c r="B1136" s="2322"/>
      <c r="C1136" s="2324" t="s">
        <v>2094</v>
      </c>
      <c r="D1136" s="2322" t="s">
        <v>2904</v>
      </c>
      <c r="E1136" s="2322" t="s">
        <v>2835</v>
      </c>
      <c r="F1136" s="2322"/>
      <c r="G1136" s="2322"/>
      <c r="H1136" s="2311" t="s">
        <v>1186</v>
      </c>
      <c r="I1136" s="1090">
        <v>0</v>
      </c>
      <c r="J1136" s="1090"/>
      <c r="K1136" s="1090"/>
      <c r="L1136" s="1090"/>
      <c r="M1136" s="2310"/>
      <c r="N1136" s="2310"/>
      <c r="O1136" s="2310"/>
      <c r="P1136" s="1090" t="s">
        <v>2337</v>
      </c>
      <c r="Q1136" s="2312" t="s">
        <v>2094</v>
      </c>
      <c r="R1136" s="2318">
        <v>0</v>
      </c>
      <c r="S1136" s="2318">
        <v>-905</v>
      </c>
      <c r="T1136" s="2318">
        <v>0</v>
      </c>
      <c r="U1136" s="2310"/>
      <c r="V1136" s="2310"/>
      <c r="W1136" s="2310" t="s">
        <v>277</v>
      </c>
      <c r="X1136" s="2310" t="s">
        <v>324</v>
      </c>
      <c r="Y1136" s="2310">
        <f>VLOOKUP(X1136,Data!$D$2:$E$144,2,FALSE)</f>
        <v>15000000</v>
      </c>
      <c r="AG1136" s="2317"/>
    </row>
    <row r="1137" spans="1:33" x14ac:dyDescent="0.2">
      <c r="C1137" s="2312" t="s">
        <v>2099</v>
      </c>
      <c r="H1137" s="2311" t="s">
        <v>1191</v>
      </c>
      <c r="I1137" s="2318"/>
      <c r="J1137" s="2318"/>
      <c r="K1137" s="2318"/>
      <c r="L1137" s="2318"/>
      <c r="P1137" s="2318"/>
      <c r="Q1137" s="2312" t="s">
        <v>2099</v>
      </c>
      <c r="R1137" s="2318">
        <v>0</v>
      </c>
      <c r="S1137" s="2318">
        <v>-2900</v>
      </c>
      <c r="T1137" s="2318">
        <v>0</v>
      </c>
      <c r="Y1137" s="2310" t="e">
        <f>VLOOKUP(X1137,Data!$D$2:$E$144,2,FALSE)</f>
        <v>#N/A</v>
      </c>
    </row>
    <row r="1138" spans="1:33" x14ac:dyDescent="0.2">
      <c r="C1138" s="2312" t="s">
        <v>2100</v>
      </c>
      <c r="H1138" s="2311" t="s">
        <v>1192</v>
      </c>
      <c r="I1138" s="2318"/>
      <c r="J1138" s="2318"/>
      <c r="K1138" s="2318"/>
      <c r="L1138" s="2318"/>
      <c r="P1138" s="2318"/>
      <c r="Q1138" s="2312" t="s">
        <v>2100</v>
      </c>
      <c r="R1138" s="2318">
        <v>0</v>
      </c>
      <c r="S1138" s="2318">
        <v>-9640</v>
      </c>
      <c r="T1138" s="2318">
        <v>0</v>
      </c>
      <c r="Y1138" s="2310" t="e">
        <f>VLOOKUP(X1138,Data!$D$2:$E$144,2,FALSE)</f>
        <v>#N/A</v>
      </c>
    </row>
    <row r="1139" spans="1:33" x14ac:dyDescent="0.2">
      <c r="C1139" s="2312" t="s">
        <v>2102</v>
      </c>
      <c r="H1139" s="2311" t="s">
        <v>1194</v>
      </c>
      <c r="I1139" s="2318"/>
      <c r="J1139" s="2318"/>
      <c r="K1139" s="2318"/>
      <c r="L1139" s="2318"/>
      <c r="P1139" s="2318"/>
      <c r="Q1139" s="2312" t="s">
        <v>2102</v>
      </c>
      <c r="R1139" s="2318">
        <v>0</v>
      </c>
      <c r="S1139" s="2318">
        <v>-595</v>
      </c>
      <c r="T1139" s="2318">
        <v>0</v>
      </c>
      <c r="Y1139" s="2310" t="e">
        <f>VLOOKUP(X1139,Data!$D$2:$E$144,2,FALSE)</f>
        <v>#N/A</v>
      </c>
    </row>
    <row r="1140" spans="1:33" x14ac:dyDescent="0.2">
      <c r="C1140" s="2312" t="s">
        <v>2104</v>
      </c>
      <c r="H1140" s="2311" t="s">
        <v>1196</v>
      </c>
      <c r="I1140" s="2318"/>
      <c r="J1140" s="2318"/>
      <c r="K1140" s="2318"/>
      <c r="L1140" s="2318"/>
      <c r="P1140" s="2318"/>
      <c r="Q1140" s="2312" t="s">
        <v>2104</v>
      </c>
      <c r="R1140" s="2318">
        <v>0</v>
      </c>
      <c r="S1140" s="2318">
        <v>-1155</v>
      </c>
      <c r="T1140" s="2318">
        <v>0</v>
      </c>
      <c r="Y1140" s="2310" t="e">
        <f>VLOOKUP(X1140,Data!$D$2:$E$144,2,FALSE)</f>
        <v>#N/A</v>
      </c>
    </row>
    <row r="1141" spans="1:33" ht="25.5" x14ac:dyDescent="0.2">
      <c r="A1141" s="2322"/>
      <c r="B1141" s="2322"/>
      <c r="C1141" s="2324" t="s">
        <v>2105</v>
      </c>
      <c r="D1141" s="2322" t="s">
        <v>2767</v>
      </c>
      <c r="E1141" s="2322" t="s">
        <v>2372</v>
      </c>
      <c r="F1141" s="2322"/>
      <c r="G1141" s="2322"/>
      <c r="H1141" s="2311" t="s">
        <v>1197</v>
      </c>
      <c r="I1141" s="1090">
        <v>0</v>
      </c>
      <c r="J1141" s="1090"/>
      <c r="K1141" s="1090"/>
      <c r="L1141" s="1090"/>
      <c r="P1141" s="1090" t="s">
        <v>2336</v>
      </c>
      <c r="Q1141" s="2312" t="s">
        <v>2105</v>
      </c>
      <c r="R1141" s="2318">
        <v>0</v>
      </c>
      <c r="S1141" s="2318">
        <v>-2030.5</v>
      </c>
      <c r="T1141" s="2318">
        <v>0</v>
      </c>
      <c r="W1141" s="2310" t="s">
        <v>276</v>
      </c>
      <c r="X1141" s="2310" t="s">
        <v>309</v>
      </c>
      <c r="Y1141" s="2310">
        <f>VLOOKUP(X1141,Data!$D$2:$E$144,2,FALSE)</f>
        <v>80500000</v>
      </c>
    </row>
    <row r="1142" spans="1:33" ht="25.5" x14ac:dyDescent="0.2">
      <c r="A1142" s="2322"/>
      <c r="B1142" s="2322"/>
      <c r="C1142" s="2324" t="s">
        <v>2110</v>
      </c>
      <c r="D1142" s="2322" t="s">
        <v>2960</v>
      </c>
      <c r="E1142" s="2322" t="s">
        <v>2832</v>
      </c>
      <c r="F1142" s="2322"/>
      <c r="G1142" s="2322"/>
      <c r="H1142" s="2311" t="s">
        <v>1202</v>
      </c>
      <c r="I1142" s="1090">
        <v>0</v>
      </c>
      <c r="J1142" s="1090"/>
      <c r="K1142" s="1090"/>
      <c r="L1142" s="1090"/>
      <c r="P1142" s="1090" t="s">
        <v>2336</v>
      </c>
      <c r="Q1142" s="2312" t="s">
        <v>2110</v>
      </c>
      <c r="R1142" s="2318">
        <v>0</v>
      </c>
      <c r="S1142" s="2318">
        <v>-790</v>
      </c>
      <c r="T1142" s="2318">
        <v>0</v>
      </c>
      <c r="W1142" s="2310" t="s">
        <v>2757</v>
      </c>
      <c r="X1142" s="2310" t="s">
        <v>328</v>
      </c>
      <c r="Y1142" s="2310">
        <f>VLOOKUP(X1142,Data!$D$2:$E$144,2,FALSE)</f>
        <v>39830000</v>
      </c>
    </row>
    <row r="1143" spans="1:33" x14ac:dyDescent="0.2">
      <c r="C1143" s="2312" t="s">
        <v>2113</v>
      </c>
      <c r="H1143" s="2311" t="s">
        <v>1205</v>
      </c>
      <c r="I1143" s="2318"/>
      <c r="J1143" s="2318"/>
      <c r="K1143" s="2318"/>
      <c r="L1143" s="2318"/>
      <c r="P1143" s="2318"/>
      <c r="Q1143" s="2312" t="s">
        <v>2113</v>
      </c>
      <c r="R1143" s="2318">
        <v>0</v>
      </c>
      <c r="S1143" s="2318">
        <v>-1650</v>
      </c>
      <c r="T1143" s="2318">
        <v>0</v>
      </c>
      <c r="Y1143" s="2310" t="e">
        <f>VLOOKUP(X1143,Data!$D$2:$E$144,2,FALSE)</f>
        <v>#N/A</v>
      </c>
    </row>
    <row r="1144" spans="1:33" s="2315" customFormat="1" x14ac:dyDescent="0.2">
      <c r="A1144" s="2322"/>
      <c r="B1144" s="2322"/>
      <c r="C1144" s="2324" t="s">
        <v>2114</v>
      </c>
      <c r="D1144" s="2322" t="s">
        <v>3179</v>
      </c>
      <c r="E1144" s="2322" t="s">
        <v>2835</v>
      </c>
      <c r="F1144" s="2322"/>
      <c r="G1144" s="2322"/>
      <c r="H1144" s="2311" t="s">
        <v>1206</v>
      </c>
      <c r="I1144" s="1090">
        <v>0</v>
      </c>
      <c r="J1144" s="1090"/>
      <c r="K1144" s="1090"/>
      <c r="L1144" s="1090"/>
      <c r="M1144" s="2310"/>
      <c r="N1144" s="2310"/>
      <c r="O1144" s="2310"/>
      <c r="P1144" s="1090" t="s">
        <v>2331</v>
      </c>
      <c r="Q1144" s="2312" t="s">
        <v>2114</v>
      </c>
      <c r="R1144" s="2318">
        <v>0</v>
      </c>
      <c r="S1144" s="2318">
        <v>-29.41</v>
      </c>
      <c r="T1144" s="2318">
        <v>0</v>
      </c>
      <c r="U1144" s="2310"/>
      <c r="V1144" s="2310"/>
      <c r="W1144" s="2310"/>
      <c r="X1144" s="2310"/>
      <c r="Y1144" s="2310" t="e">
        <f>VLOOKUP(X1144,Data!$D$2:$E$144,2,FALSE)</f>
        <v>#N/A</v>
      </c>
      <c r="AG1144" s="2317"/>
    </row>
    <row r="1145" spans="1:33" x14ac:dyDescent="0.2">
      <c r="C1145" s="2312" t="s">
        <v>2116</v>
      </c>
      <c r="H1145" s="2311" t="s">
        <v>1208</v>
      </c>
      <c r="I1145" s="2318"/>
      <c r="J1145" s="2318"/>
      <c r="K1145" s="2318"/>
      <c r="L1145" s="2318"/>
      <c r="P1145" s="2318"/>
      <c r="Q1145" s="2312" t="s">
        <v>2116</v>
      </c>
      <c r="R1145" s="2318">
        <v>0</v>
      </c>
      <c r="S1145" s="2318">
        <v>-7310</v>
      </c>
      <c r="T1145" s="2318">
        <v>0</v>
      </c>
      <c r="Y1145" s="2310" t="e">
        <f>VLOOKUP(X1145,Data!$D$2:$E$144,2,FALSE)</f>
        <v>#N/A</v>
      </c>
    </row>
    <row r="1146" spans="1:33" x14ac:dyDescent="0.2">
      <c r="C1146" s="2312" t="s">
        <v>2117</v>
      </c>
      <c r="H1146" s="2311" t="s">
        <v>1209</v>
      </c>
      <c r="I1146" s="2318"/>
      <c r="J1146" s="2318"/>
      <c r="K1146" s="2318"/>
      <c r="L1146" s="2318"/>
      <c r="P1146" s="2318"/>
      <c r="Q1146" s="2312" t="s">
        <v>2117</v>
      </c>
      <c r="R1146" s="2318">
        <v>0</v>
      </c>
      <c r="S1146" s="2318">
        <v>-430</v>
      </c>
      <c r="T1146" s="2318">
        <v>0</v>
      </c>
      <c r="Y1146" s="2310" t="e">
        <f>VLOOKUP(X1146,Data!$D$2:$E$144,2,FALSE)</f>
        <v>#N/A</v>
      </c>
    </row>
    <row r="1147" spans="1:33" x14ac:dyDescent="0.2">
      <c r="C1147" s="2312" t="s">
        <v>2118</v>
      </c>
      <c r="H1147" s="2311" t="s">
        <v>1210</v>
      </c>
      <c r="I1147" s="2318"/>
      <c r="J1147" s="2318"/>
      <c r="K1147" s="2318"/>
      <c r="L1147" s="2318"/>
      <c r="P1147" s="2318"/>
      <c r="Q1147" s="2312" t="s">
        <v>2118</v>
      </c>
      <c r="R1147" s="2318">
        <v>0</v>
      </c>
      <c r="S1147" s="2318">
        <v>-1800</v>
      </c>
      <c r="T1147" s="2318">
        <v>0</v>
      </c>
      <c r="Y1147" s="2310" t="e">
        <f>VLOOKUP(X1147,Data!$D$2:$E$144,2,FALSE)</f>
        <v>#N/A</v>
      </c>
    </row>
    <row r="1148" spans="1:33" ht="25.5" x14ac:dyDescent="0.25">
      <c r="A1148" s="2322"/>
      <c r="B1148" s="2322"/>
      <c r="C1148" s="2324" t="s">
        <v>2119</v>
      </c>
      <c r="D1148" s="281"/>
      <c r="E1148" s="2322" t="s">
        <v>2524</v>
      </c>
      <c r="F1148" s="2322"/>
      <c r="G1148" s="2322"/>
      <c r="H1148" s="2311" t="s">
        <v>1211</v>
      </c>
      <c r="I1148" s="1090">
        <v>0</v>
      </c>
      <c r="J1148" s="1090"/>
      <c r="K1148" s="1090"/>
      <c r="L1148" s="1090"/>
      <c r="P1148" s="1090" t="s">
        <v>2337</v>
      </c>
      <c r="Q1148" s="2312" t="s">
        <v>2119</v>
      </c>
      <c r="R1148" s="2318">
        <v>0</v>
      </c>
      <c r="S1148" s="2318">
        <v>-350</v>
      </c>
      <c r="T1148" s="2318">
        <v>0</v>
      </c>
      <c r="Y1148" s="2310" t="e">
        <f>VLOOKUP(X1148,Data!$D$2:$E$144,2,FALSE)</f>
        <v>#N/A</v>
      </c>
    </row>
    <row r="1149" spans="1:33" x14ac:dyDescent="0.2">
      <c r="C1149" s="2312" t="s">
        <v>2120</v>
      </c>
      <c r="H1149" s="2311" t="s">
        <v>1212</v>
      </c>
      <c r="I1149" s="2318"/>
      <c r="J1149" s="2318"/>
      <c r="K1149" s="2318"/>
      <c r="L1149" s="2318"/>
      <c r="P1149" s="2318"/>
      <c r="Q1149" s="2312" t="s">
        <v>2120</v>
      </c>
      <c r="R1149" s="2318">
        <v>0</v>
      </c>
      <c r="S1149" s="2318">
        <v>-7025</v>
      </c>
      <c r="T1149" s="2318">
        <v>0</v>
      </c>
      <c r="Y1149" s="2310" t="e">
        <f>VLOOKUP(X1149,Data!$D$2:$E$144,2,FALSE)</f>
        <v>#N/A</v>
      </c>
    </row>
    <row r="1150" spans="1:33" x14ac:dyDescent="0.2">
      <c r="A1150" s="2322"/>
      <c r="B1150" s="2322"/>
      <c r="C1150" s="2324" t="s">
        <v>2125</v>
      </c>
      <c r="D1150" s="2322" t="s">
        <v>2929</v>
      </c>
      <c r="E1150" s="2322" t="s">
        <v>2835</v>
      </c>
      <c r="F1150" s="2322"/>
      <c r="G1150" s="2322"/>
      <c r="H1150" s="2311" t="s">
        <v>1217</v>
      </c>
      <c r="I1150" s="1090">
        <v>0</v>
      </c>
      <c r="J1150" s="1090"/>
      <c r="K1150" s="1090"/>
      <c r="L1150" s="1090"/>
      <c r="P1150" s="1090" t="s">
        <v>2336</v>
      </c>
      <c r="Q1150" s="2312" t="s">
        <v>2125</v>
      </c>
      <c r="R1150" s="2318">
        <v>0</v>
      </c>
      <c r="S1150" s="2318">
        <v>-1108.52</v>
      </c>
      <c r="T1150" s="2318">
        <v>0</v>
      </c>
      <c r="W1150" s="2310" t="s">
        <v>2503</v>
      </c>
      <c r="X1150" s="2310" t="s">
        <v>395</v>
      </c>
      <c r="Y1150" s="2310">
        <f>VLOOKUP(X1150,Data!$D$2:$E$144,2,FALSE)</f>
        <v>35110000</v>
      </c>
    </row>
    <row r="1151" spans="1:33" x14ac:dyDescent="0.2">
      <c r="C1151" s="2312" t="s">
        <v>2128</v>
      </c>
      <c r="H1151" s="2311" t="s">
        <v>1220</v>
      </c>
      <c r="I1151" s="2318"/>
      <c r="J1151" s="2318"/>
      <c r="K1151" s="2318"/>
      <c r="L1151" s="2318"/>
      <c r="P1151" s="2318"/>
      <c r="Q1151" s="2312" t="s">
        <v>2128</v>
      </c>
      <c r="R1151" s="2318">
        <v>0</v>
      </c>
      <c r="S1151" s="2318">
        <v>-1055.0999999999999</v>
      </c>
      <c r="T1151" s="2318">
        <v>0</v>
      </c>
      <c r="Y1151" s="2310" t="e">
        <f>VLOOKUP(X1151,Data!$D$2:$E$144,2,FALSE)</f>
        <v>#N/A</v>
      </c>
    </row>
    <row r="1152" spans="1:33" x14ac:dyDescent="0.2">
      <c r="A1152" s="2322"/>
      <c r="B1152" s="2322"/>
      <c r="C1152" s="2324" t="s">
        <v>2129</v>
      </c>
      <c r="D1152" s="2322" t="s">
        <v>2963</v>
      </c>
      <c r="E1152" s="2322" t="s">
        <v>2835</v>
      </c>
      <c r="F1152" s="2322"/>
      <c r="G1152" s="2322"/>
      <c r="H1152" s="2311" t="s">
        <v>1221</v>
      </c>
      <c r="I1152" s="1090">
        <v>0</v>
      </c>
      <c r="J1152" s="1090"/>
      <c r="K1152" s="1090"/>
      <c r="L1152" s="1090"/>
      <c r="P1152" s="1090" t="s">
        <v>2337</v>
      </c>
      <c r="Q1152" s="2312" t="s">
        <v>2129</v>
      </c>
      <c r="R1152" s="2318">
        <v>0</v>
      </c>
      <c r="S1152" s="2318">
        <v>-26.38</v>
      </c>
      <c r="T1152" s="2318">
        <v>0</v>
      </c>
      <c r="W1152" s="2310" t="s">
        <v>277</v>
      </c>
      <c r="X1152" s="2310" t="s">
        <v>324</v>
      </c>
      <c r="Y1152" s="2310">
        <f>VLOOKUP(X1152,Data!$D$2:$E$144,2,FALSE)</f>
        <v>15000000</v>
      </c>
    </row>
    <row r="1153" spans="1:33" x14ac:dyDescent="0.2">
      <c r="C1153" s="2312" t="s">
        <v>2130</v>
      </c>
      <c r="H1153" s="2311" t="s">
        <v>1222</v>
      </c>
      <c r="I1153" s="2318"/>
      <c r="J1153" s="2318"/>
      <c r="K1153" s="2318"/>
      <c r="L1153" s="2318"/>
      <c r="P1153" s="2318"/>
      <c r="Q1153" s="2312" t="s">
        <v>2130</v>
      </c>
      <c r="R1153" s="2318">
        <v>0</v>
      </c>
      <c r="S1153" s="2318">
        <v>-6695</v>
      </c>
      <c r="T1153" s="2318">
        <v>0</v>
      </c>
      <c r="Y1153" s="2310" t="e">
        <f>VLOOKUP(X1153,Data!$D$2:$E$144,2,FALSE)</f>
        <v>#N/A</v>
      </c>
    </row>
    <row r="1154" spans="1:33" ht="15" x14ac:dyDescent="0.25">
      <c r="A1154" s="2322"/>
      <c r="B1154" s="2322"/>
      <c r="C1154" s="2324" t="s">
        <v>2131</v>
      </c>
      <c r="D1154" s="281"/>
      <c r="E1154" s="2322" t="s">
        <v>2832</v>
      </c>
      <c r="F1154" s="2322"/>
      <c r="G1154" s="2322"/>
      <c r="H1154" s="2311" t="s">
        <v>1223</v>
      </c>
      <c r="I1154" s="1090">
        <v>0</v>
      </c>
      <c r="J1154" s="1090"/>
      <c r="K1154" s="1090"/>
      <c r="L1154" s="1090"/>
      <c r="P1154" s="1090" t="s">
        <v>2331</v>
      </c>
      <c r="Q1154" s="2312" t="s">
        <v>2131</v>
      </c>
      <c r="R1154" s="2318">
        <v>0</v>
      </c>
      <c r="S1154" s="2318">
        <v>-5020</v>
      </c>
      <c r="T1154" s="2318">
        <v>0</v>
      </c>
      <c r="Y1154" s="2310" t="e">
        <f>VLOOKUP(X1154,Data!$D$2:$E$144,2,FALSE)</f>
        <v>#N/A</v>
      </c>
    </row>
    <row r="1155" spans="1:33" x14ac:dyDescent="0.2">
      <c r="C1155" s="2312" t="s">
        <v>2132</v>
      </c>
      <c r="H1155" s="2311" t="s">
        <v>1224</v>
      </c>
      <c r="I1155" s="2318"/>
      <c r="J1155" s="2318"/>
      <c r="K1155" s="2318"/>
      <c r="L1155" s="2318"/>
      <c r="P1155" s="2318"/>
      <c r="Q1155" s="2312" t="s">
        <v>2132</v>
      </c>
      <c r="R1155" s="2318">
        <v>0</v>
      </c>
      <c r="S1155" s="2318">
        <v>-42.58</v>
      </c>
      <c r="T1155" s="2318">
        <v>0</v>
      </c>
      <c r="Y1155" s="2310" t="e">
        <f>VLOOKUP(X1155,Data!$D$2:$E$144,2,FALSE)</f>
        <v>#N/A</v>
      </c>
    </row>
    <row r="1156" spans="1:33" x14ac:dyDescent="0.2">
      <c r="C1156" s="2312" t="s">
        <v>2133</v>
      </c>
      <c r="H1156" s="2311" t="s">
        <v>1225</v>
      </c>
      <c r="I1156" s="2318"/>
      <c r="J1156" s="2318"/>
      <c r="K1156" s="2318"/>
      <c r="L1156" s="2318"/>
      <c r="P1156" s="2318"/>
      <c r="Q1156" s="2312" t="s">
        <v>2133</v>
      </c>
      <c r="R1156" s="2318">
        <v>0</v>
      </c>
      <c r="S1156" s="2318">
        <v>-3456</v>
      </c>
      <c r="T1156" s="2318">
        <v>0</v>
      </c>
      <c r="Y1156" s="2310" t="e">
        <f>VLOOKUP(X1156,Data!$D$2:$E$144,2,FALSE)</f>
        <v>#N/A</v>
      </c>
    </row>
    <row r="1157" spans="1:33" x14ac:dyDescent="0.2">
      <c r="C1157" s="2312" t="s">
        <v>2134</v>
      </c>
      <c r="H1157" s="2311" t="s">
        <v>1226</v>
      </c>
      <c r="I1157" s="2318"/>
      <c r="J1157" s="2318"/>
      <c r="K1157" s="2318"/>
      <c r="L1157" s="2318"/>
      <c r="P1157" s="2318"/>
      <c r="Q1157" s="2312" t="s">
        <v>2134</v>
      </c>
      <c r="R1157" s="2318">
        <v>0</v>
      </c>
      <c r="S1157" s="2318">
        <v>-150</v>
      </c>
      <c r="T1157" s="2318">
        <v>0</v>
      </c>
      <c r="Y1157" s="2310" t="e">
        <f>VLOOKUP(X1157,Data!$D$2:$E$144,2,FALSE)</f>
        <v>#N/A</v>
      </c>
    </row>
    <row r="1158" spans="1:33" x14ac:dyDescent="0.2">
      <c r="C1158" s="2312" t="s">
        <v>2138</v>
      </c>
      <c r="D1158" s="2310" t="s">
        <v>2498</v>
      </c>
      <c r="E1158" s="2310" t="s">
        <v>2485</v>
      </c>
      <c r="H1158" s="2311" t="s">
        <v>1230</v>
      </c>
      <c r="I1158" s="2318">
        <v>612</v>
      </c>
      <c r="J1158" s="2318"/>
      <c r="K1158" s="2318"/>
      <c r="L1158" s="2318"/>
      <c r="P1158" s="2318" t="s">
        <v>2336</v>
      </c>
      <c r="Q1158" s="2312" t="s">
        <v>2138</v>
      </c>
      <c r="R1158" s="2318">
        <v>0</v>
      </c>
      <c r="S1158" s="2318">
        <v>-612.42999999999995</v>
      </c>
      <c r="T1158" s="2318">
        <v>0</v>
      </c>
      <c r="W1158" s="2310" t="s">
        <v>427</v>
      </c>
      <c r="X1158" s="2310" t="s">
        <v>378</v>
      </c>
      <c r="Y1158" s="2310">
        <f>VLOOKUP(X1158,Data!$D$2:$E$144,2,FALSE)</f>
        <v>50320000</v>
      </c>
    </row>
    <row r="1159" spans="1:33" x14ac:dyDescent="0.2">
      <c r="C1159" s="2312" t="s">
        <v>2139</v>
      </c>
      <c r="H1159" s="2311" t="s">
        <v>1231</v>
      </c>
      <c r="I1159" s="2318"/>
      <c r="J1159" s="2318"/>
      <c r="K1159" s="2318"/>
      <c r="L1159" s="2318"/>
      <c r="P1159" s="2318"/>
      <c r="Q1159" s="2312" t="s">
        <v>2139</v>
      </c>
      <c r="R1159" s="2318">
        <v>0</v>
      </c>
      <c r="S1159" s="2318">
        <v>-631.79999999999995</v>
      </c>
      <c r="T1159" s="2318">
        <v>0</v>
      </c>
      <c r="Y1159" s="2310" t="e">
        <f>VLOOKUP(X1159,Data!$D$2:$E$144,2,FALSE)</f>
        <v>#N/A</v>
      </c>
    </row>
    <row r="1160" spans="1:33" s="2315" customFormat="1" ht="12.75" customHeight="1" x14ac:dyDescent="0.2">
      <c r="A1160" s="2310"/>
      <c r="B1160" s="2310"/>
      <c r="C1160" s="2312" t="s">
        <v>2140</v>
      </c>
      <c r="D1160" s="2310"/>
      <c r="E1160" s="2310"/>
      <c r="F1160" s="2310"/>
      <c r="G1160" s="2310"/>
      <c r="H1160" s="2311" t="s">
        <v>1232</v>
      </c>
      <c r="I1160" s="2318"/>
      <c r="J1160" s="2318"/>
      <c r="K1160" s="2318"/>
      <c r="L1160" s="2318"/>
      <c r="M1160" s="2310"/>
      <c r="N1160" s="2310"/>
      <c r="O1160" s="2310"/>
      <c r="P1160" s="2318"/>
      <c r="Q1160" s="2312" t="s">
        <v>2140</v>
      </c>
      <c r="R1160" s="2318">
        <v>0</v>
      </c>
      <c r="S1160" s="2318">
        <v>-495</v>
      </c>
      <c r="T1160" s="2318">
        <v>0</v>
      </c>
      <c r="U1160" s="2310"/>
      <c r="V1160" s="2310"/>
      <c r="W1160" s="2310"/>
      <c r="X1160" s="2310"/>
      <c r="Y1160" s="2310" t="e">
        <f>VLOOKUP(X1160,Data!$D$2:$E$144,2,FALSE)</f>
        <v>#N/A</v>
      </c>
      <c r="AG1160" s="2317"/>
    </row>
    <row r="1161" spans="1:33" ht="12.75" customHeight="1" x14ac:dyDescent="0.2">
      <c r="C1161" s="2312" t="s">
        <v>2141</v>
      </c>
      <c r="H1161" s="2311" t="s">
        <v>1233</v>
      </c>
      <c r="I1161" s="2318"/>
      <c r="J1161" s="2318"/>
      <c r="K1161" s="2318"/>
      <c r="L1161" s="2318"/>
      <c r="P1161" s="2318"/>
      <c r="Q1161" s="2312" t="s">
        <v>2141</v>
      </c>
      <c r="R1161" s="2318">
        <v>0</v>
      </c>
      <c r="S1161" s="2318">
        <v>-187</v>
      </c>
      <c r="T1161" s="2318">
        <v>0</v>
      </c>
      <c r="Y1161" s="2310" t="e">
        <f>VLOOKUP(X1161,Data!$D$2:$E$144,2,FALSE)</f>
        <v>#N/A</v>
      </c>
    </row>
    <row r="1162" spans="1:33" ht="12.75" customHeight="1" x14ac:dyDescent="0.2">
      <c r="C1162" s="2312" t="s">
        <v>2142</v>
      </c>
      <c r="H1162" s="2311" t="s">
        <v>1234</v>
      </c>
      <c r="I1162" s="2318"/>
      <c r="J1162" s="2318"/>
      <c r="K1162" s="2318"/>
      <c r="L1162" s="2318"/>
      <c r="P1162" s="2318"/>
      <c r="Q1162" s="2312" t="s">
        <v>2142</v>
      </c>
      <c r="R1162" s="2318">
        <v>0</v>
      </c>
      <c r="S1162" s="2318">
        <v>-325</v>
      </c>
      <c r="T1162" s="2318">
        <v>0</v>
      </c>
      <c r="Y1162" s="2310" t="e">
        <f>VLOOKUP(X1162,Data!$D$2:$E$144,2,FALSE)</f>
        <v>#N/A</v>
      </c>
    </row>
    <row r="1163" spans="1:33" s="2315" customFormat="1" ht="25.5" x14ac:dyDescent="0.2">
      <c r="A1163" s="2322"/>
      <c r="B1163" s="2322"/>
      <c r="C1163" s="2324" t="s">
        <v>2143</v>
      </c>
      <c r="D1163" s="2322" t="s">
        <v>2590</v>
      </c>
      <c r="E1163" s="2322" t="s">
        <v>2564</v>
      </c>
      <c r="F1163" s="2322"/>
      <c r="G1163" s="2322"/>
      <c r="H1163" s="2311" t="s">
        <v>1235</v>
      </c>
      <c r="I1163" s="1090">
        <v>0</v>
      </c>
      <c r="J1163" s="1090"/>
      <c r="K1163" s="1090"/>
      <c r="L1163" s="1090"/>
      <c r="M1163" s="2310"/>
      <c r="N1163" s="2310"/>
      <c r="O1163" s="2310"/>
      <c r="P1163" s="1090" t="s">
        <v>2331</v>
      </c>
      <c r="Q1163" s="2312" t="s">
        <v>2143</v>
      </c>
      <c r="R1163" s="2318">
        <v>0</v>
      </c>
      <c r="S1163" s="2318">
        <v>-600</v>
      </c>
      <c r="T1163" s="2318">
        <v>0</v>
      </c>
      <c r="U1163" s="2310"/>
      <c r="V1163" s="2310"/>
      <c r="W1163" s="2310" t="s">
        <v>2588</v>
      </c>
      <c r="X1163" s="2310" t="s">
        <v>355</v>
      </c>
      <c r="Y1163" s="2310">
        <f>VLOOKUP(X1163,Data!$D$2:$E$144,2,FALSE)</f>
        <v>92100000</v>
      </c>
      <c r="AG1163" s="2317"/>
    </row>
    <row r="1164" spans="1:33" x14ac:dyDescent="0.2">
      <c r="A1164" s="2315"/>
      <c r="B1164" s="2315"/>
      <c r="C1164" s="2314"/>
      <c r="D1164" s="2315"/>
      <c r="E1164" s="2315"/>
      <c r="F1164" s="2315"/>
      <c r="G1164" s="2315"/>
      <c r="H1164" s="2313" t="s">
        <v>1239</v>
      </c>
      <c r="I1164" s="2319">
        <f>SUM(I1165:I1166)</f>
        <v>0</v>
      </c>
      <c r="J1164" s="2319"/>
      <c r="K1164" s="2319"/>
      <c r="L1164" s="2319"/>
      <c r="M1164" s="2315"/>
      <c r="N1164" s="2315"/>
      <c r="O1164" s="2315"/>
      <c r="P1164" s="2319"/>
      <c r="Q1164" s="2314" t="s">
        <v>2147</v>
      </c>
      <c r="R1164" s="2319">
        <v>0</v>
      </c>
      <c r="S1164" s="2319">
        <v>-766.67</v>
      </c>
      <c r="T1164" s="2319">
        <v>0</v>
      </c>
      <c r="U1164" s="2315"/>
      <c r="V1164" s="2315"/>
      <c r="W1164" s="2315"/>
      <c r="X1164" s="2315"/>
      <c r="Y1164" s="2315" t="e">
        <f>VLOOKUP(X1164,Data!$D$2:$E$144,2,FALSE)</f>
        <v>#N/A</v>
      </c>
    </row>
    <row r="1165" spans="1:33" ht="25.5" x14ac:dyDescent="0.2">
      <c r="A1165" s="2322"/>
      <c r="B1165" s="2322"/>
      <c r="C1165" s="2324" t="s">
        <v>2777</v>
      </c>
      <c r="D1165" s="2322" t="s">
        <v>2529</v>
      </c>
      <c r="E1165" s="2322" t="s">
        <v>2524</v>
      </c>
      <c r="F1165" s="2322"/>
      <c r="G1165" s="2322"/>
      <c r="H1165" s="2311" t="s">
        <v>1239</v>
      </c>
      <c r="I1165" s="1090">
        <v>0</v>
      </c>
      <c r="J1165" s="1090"/>
      <c r="K1165" s="1090"/>
      <c r="L1165" s="1090"/>
      <c r="P1165" s="1090" t="s">
        <v>2337</v>
      </c>
      <c r="Q1165" s="2312" t="s">
        <v>2147</v>
      </c>
      <c r="R1165" s="1090"/>
      <c r="S1165" s="1090"/>
      <c r="T1165" s="1090"/>
      <c r="W1165" s="2310" t="s">
        <v>276</v>
      </c>
      <c r="X1165" s="2310" t="s">
        <v>309</v>
      </c>
      <c r="Y1165" s="2310">
        <f>VLOOKUP(X1165,Data!$D$2:$E$144,2,FALSE)</f>
        <v>80500000</v>
      </c>
    </row>
    <row r="1166" spans="1:33" ht="25.5" x14ac:dyDescent="0.2">
      <c r="A1166" s="2322"/>
      <c r="B1166" s="2322"/>
      <c r="C1166" s="2324" t="s">
        <v>2778</v>
      </c>
      <c r="D1166" s="2322" t="s">
        <v>2776</v>
      </c>
      <c r="E1166" s="2322" t="s">
        <v>2372</v>
      </c>
      <c r="F1166" s="2322"/>
      <c r="G1166" s="2322"/>
      <c r="H1166" s="2311" t="s">
        <v>1239</v>
      </c>
      <c r="I1166" s="1090">
        <v>0</v>
      </c>
      <c r="J1166" s="1090"/>
      <c r="K1166" s="1090"/>
      <c r="L1166" s="1090"/>
      <c r="P1166" s="1090" t="s">
        <v>2337</v>
      </c>
      <c r="Q1166" s="2312" t="s">
        <v>2147</v>
      </c>
      <c r="R1166" s="1090"/>
      <c r="S1166" s="1090"/>
      <c r="T1166" s="1090"/>
      <c r="W1166" s="2310" t="s">
        <v>276</v>
      </c>
      <c r="X1166" s="2310" t="s">
        <v>309</v>
      </c>
      <c r="Y1166" s="2310">
        <f>VLOOKUP(X1166,Data!$D$2:$E$144,2,FALSE)</f>
        <v>80500000</v>
      </c>
    </row>
    <row r="1167" spans="1:33" x14ac:dyDescent="0.2">
      <c r="C1167" s="2312" t="s">
        <v>2149</v>
      </c>
      <c r="H1167" s="2311" t="s">
        <v>1241</v>
      </c>
      <c r="I1167" s="2318"/>
      <c r="J1167" s="2318"/>
      <c r="K1167" s="2318"/>
      <c r="L1167" s="2318"/>
      <c r="P1167" s="2318"/>
      <c r="Q1167" s="2312" t="s">
        <v>2149</v>
      </c>
      <c r="R1167" s="2318">
        <v>0</v>
      </c>
      <c r="S1167" s="2318">
        <v>-270</v>
      </c>
      <c r="T1167" s="2318">
        <v>0</v>
      </c>
      <c r="Y1167" s="2310" t="e">
        <f>VLOOKUP(X1167,Data!$D$2:$E$144,2,FALSE)</f>
        <v>#N/A</v>
      </c>
    </row>
    <row r="1168" spans="1:33" ht="15" x14ac:dyDescent="0.25">
      <c r="A1168" s="2322"/>
      <c r="B1168" s="2322"/>
      <c r="C1168" s="2324" t="s">
        <v>2150</v>
      </c>
      <c r="D1168" s="281"/>
      <c r="E1168" s="2322" t="s">
        <v>2832</v>
      </c>
      <c r="F1168" s="2322"/>
      <c r="G1168" s="2322"/>
      <c r="H1168" s="2311" t="s">
        <v>1242</v>
      </c>
      <c r="I1168" s="1090">
        <v>0</v>
      </c>
      <c r="J1168" s="1090"/>
      <c r="K1168" s="1090"/>
      <c r="L1168" s="1090"/>
      <c r="P1168" s="1090" t="s">
        <v>2331</v>
      </c>
      <c r="Q1168" s="2312" t="s">
        <v>2150</v>
      </c>
      <c r="R1168" s="2318">
        <v>0</v>
      </c>
      <c r="S1168" s="2318">
        <v>-488.1</v>
      </c>
      <c r="T1168" s="2318">
        <v>0</v>
      </c>
      <c r="Y1168" s="2310" t="e">
        <f>VLOOKUP(X1168,Data!$D$2:$E$144,2,FALSE)</f>
        <v>#N/A</v>
      </c>
    </row>
    <row r="1169" spans="1:33" s="2315" customFormat="1" x14ac:dyDescent="0.2">
      <c r="A1169" s="2322"/>
      <c r="B1169" s="2322"/>
      <c r="C1169" s="2324" t="s">
        <v>2151</v>
      </c>
      <c r="D1169" s="2322" t="s">
        <v>2779</v>
      </c>
      <c r="E1169" s="2322" t="s">
        <v>2372</v>
      </c>
      <c r="F1169" s="2322"/>
      <c r="G1169" s="2322"/>
      <c r="H1169" s="2311" t="s">
        <v>1243</v>
      </c>
      <c r="I1169" s="1090">
        <v>1018.5</v>
      </c>
      <c r="J1169" s="1090"/>
      <c r="K1169" s="1090"/>
      <c r="L1169" s="1090"/>
      <c r="M1169" s="2310"/>
      <c r="N1169" s="2310"/>
      <c r="O1169" s="2310"/>
      <c r="P1169" s="1090" t="s">
        <v>2336</v>
      </c>
      <c r="Q1169" s="2312" t="s">
        <v>2151</v>
      </c>
      <c r="R1169" s="2318">
        <v>0</v>
      </c>
      <c r="S1169" s="2318">
        <v>-1161</v>
      </c>
      <c r="T1169" s="2318">
        <v>0</v>
      </c>
      <c r="U1169" s="2310"/>
      <c r="V1169" s="2310"/>
      <c r="W1169" s="2310" t="s">
        <v>276</v>
      </c>
      <c r="X1169" s="2310" t="s">
        <v>309</v>
      </c>
      <c r="Y1169" s="2310">
        <f>VLOOKUP(X1169,Data!$D$2:$E$144,2,FALSE)</f>
        <v>80500000</v>
      </c>
      <c r="AG1169" s="2317"/>
    </row>
    <row r="1170" spans="1:33" x14ac:dyDescent="0.2">
      <c r="C1170" s="2312" t="s">
        <v>2152</v>
      </c>
      <c r="H1170" s="2311" t="s">
        <v>1244</v>
      </c>
      <c r="I1170" s="2318"/>
      <c r="J1170" s="2318"/>
      <c r="K1170" s="2318"/>
      <c r="L1170" s="2318"/>
      <c r="P1170" s="2318"/>
      <c r="Q1170" s="2312" t="s">
        <v>2152</v>
      </c>
      <c r="R1170" s="2318">
        <v>0</v>
      </c>
      <c r="S1170" s="2318">
        <v>-342.19</v>
      </c>
      <c r="T1170" s="2318">
        <v>0</v>
      </c>
      <c r="Y1170" s="2310" t="e">
        <f>VLOOKUP(X1170,Data!$D$2:$E$144,2,FALSE)</f>
        <v>#N/A</v>
      </c>
    </row>
    <row r="1171" spans="1:33" x14ac:dyDescent="0.2">
      <c r="C1171" s="2312" t="s">
        <v>2154</v>
      </c>
      <c r="H1171" s="2311" t="s">
        <v>1246</v>
      </c>
      <c r="I1171" s="2318"/>
      <c r="J1171" s="2318"/>
      <c r="K1171" s="2318"/>
      <c r="L1171" s="2318"/>
      <c r="P1171" s="2318"/>
      <c r="Q1171" s="2312" t="s">
        <v>2154</v>
      </c>
      <c r="R1171" s="2318">
        <v>0</v>
      </c>
      <c r="S1171" s="2318">
        <v>-705</v>
      </c>
      <c r="T1171" s="2318">
        <v>0</v>
      </c>
      <c r="Y1171" s="2310" t="e">
        <f>VLOOKUP(X1171,Data!$D$2:$E$144,2,FALSE)</f>
        <v>#N/A</v>
      </c>
    </row>
    <row r="1172" spans="1:33" ht="25.5" x14ac:dyDescent="0.2">
      <c r="A1172" s="2322"/>
      <c r="B1172" s="2322"/>
      <c r="C1172" s="2324" t="s">
        <v>2155</v>
      </c>
      <c r="D1172" s="2322" t="s">
        <v>2780</v>
      </c>
      <c r="E1172" s="2322" t="s">
        <v>2372</v>
      </c>
      <c r="F1172" s="2322"/>
      <c r="G1172" s="2322"/>
      <c r="H1172" s="2311" t="s">
        <v>1247</v>
      </c>
      <c r="I1172" s="1090">
        <v>0</v>
      </c>
      <c r="J1172" s="1090"/>
      <c r="K1172" s="1090"/>
      <c r="L1172" s="1090"/>
      <c r="P1172" s="1090" t="s">
        <v>2337</v>
      </c>
      <c r="Q1172" s="2312" t="s">
        <v>2155</v>
      </c>
      <c r="R1172" s="2318">
        <v>0</v>
      </c>
      <c r="S1172" s="2318">
        <v>-1400</v>
      </c>
      <c r="T1172" s="2318">
        <v>0</v>
      </c>
      <c r="W1172" s="2310" t="s">
        <v>276</v>
      </c>
      <c r="X1172" s="2310" t="s">
        <v>309</v>
      </c>
      <c r="Y1172" s="2310">
        <f>VLOOKUP(X1172,Data!$D$2:$E$144,2,FALSE)</f>
        <v>80500000</v>
      </c>
    </row>
    <row r="1173" spans="1:33" x14ac:dyDescent="0.2">
      <c r="A1173" s="2315"/>
      <c r="B1173" s="2315"/>
      <c r="C1173" s="2314"/>
      <c r="D1173" s="2315"/>
      <c r="E1173" s="2315"/>
      <c r="F1173" s="2315"/>
      <c r="G1173" s="2315"/>
      <c r="H1173" s="2313" t="s">
        <v>1250</v>
      </c>
      <c r="I1173" s="2319">
        <f>SUM(I1174:I1175)</f>
        <v>0</v>
      </c>
      <c r="J1173" s="2319"/>
      <c r="K1173" s="2319"/>
      <c r="L1173" s="2319"/>
      <c r="M1173" s="2315"/>
      <c r="N1173" s="2315"/>
      <c r="O1173" s="2315"/>
      <c r="P1173" s="2319"/>
      <c r="Q1173" s="2314" t="s">
        <v>2158</v>
      </c>
      <c r="R1173" s="2319">
        <v>0</v>
      </c>
      <c r="S1173" s="2319">
        <v>-5600</v>
      </c>
      <c r="T1173" s="2319">
        <v>0</v>
      </c>
      <c r="U1173" s="2315"/>
      <c r="V1173" s="2315"/>
      <c r="W1173" s="2315"/>
      <c r="X1173" s="2315"/>
      <c r="Y1173" s="2315" t="e">
        <f>VLOOKUP(X1173,Data!$D$2:$E$144,2,FALSE)</f>
        <v>#N/A</v>
      </c>
    </row>
    <row r="1174" spans="1:33" ht="25.5" x14ac:dyDescent="0.2">
      <c r="A1174" s="2322"/>
      <c r="B1174" s="2322"/>
      <c r="C1174" s="2324" t="s">
        <v>2782</v>
      </c>
      <c r="D1174" s="2322" t="s">
        <v>2591</v>
      </c>
      <c r="E1174" s="2322" t="s">
        <v>2564</v>
      </c>
      <c r="F1174" s="2322"/>
      <c r="G1174" s="2322"/>
      <c r="H1174" s="2311" t="s">
        <v>1250</v>
      </c>
      <c r="I1174" s="1090">
        <v>0</v>
      </c>
      <c r="J1174" s="1090"/>
      <c r="K1174" s="1090"/>
      <c r="L1174" s="1090"/>
      <c r="P1174" s="1090" t="s">
        <v>2336</v>
      </c>
      <c r="Q1174" s="2312" t="s">
        <v>2158</v>
      </c>
      <c r="R1174" s="1090"/>
      <c r="S1174" s="1090"/>
      <c r="T1174" s="1090"/>
      <c r="W1174" s="2310" t="s">
        <v>276</v>
      </c>
      <c r="X1174" s="2310" t="s">
        <v>309</v>
      </c>
      <c r="Y1174" s="2310">
        <f>VLOOKUP(X1174,Data!$D$2:$E$144,2,FALSE)</f>
        <v>80500000</v>
      </c>
    </row>
    <row r="1175" spans="1:33" ht="25.5" x14ac:dyDescent="0.2">
      <c r="A1175" s="2322"/>
      <c r="B1175" s="2322"/>
      <c r="C1175" s="2324" t="s">
        <v>2783</v>
      </c>
      <c r="D1175" s="2322" t="s">
        <v>2781</v>
      </c>
      <c r="E1175" s="2322" t="s">
        <v>2372</v>
      </c>
      <c r="F1175" s="2322"/>
      <c r="G1175" s="2322"/>
      <c r="H1175" s="2311" t="s">
        <v>1250</v>
      </c>
      <c r="I1175" s="1090">
        <v>0</v>
      </c>
      <c r="J1175" s="1090"/>
      <c r="K1175" s="1090"/>
      <c r="L1175" s="1090"/>
      <c r="P1175" s="1090" t="s">
        <v>2336</v>
      </c>
      <c r="Q1175" s="2312" t="s">
        <v>2158</v>
      </c>
      <c r="R1175" s="1090"/>
      <c r="S1175" s="1090"/>
      <c r="T1175" s="1090"/>
      <c r="W1175" s="2310" t="s">
        <v>276</v>
      </c>
      <c r="X1175" s="2310" t="s">
        <v>309</v>
      </c>
      <c r="Y1175" s="2310">
        <f>VLOOKUP(X1175,Data!$D$2:$E$144,2,FALSE)</f>
        <v>80500000</v>
      </c>
    </row>
    <row r="1176" spans="1:33" x14ac:dyDescent="0.2">
      <c r="C1176" s="2312" t="s">
        <v>2160</v>
      </c>
      <c r="H1176" s="2311" t="s">
        <v>1252</v>
      </c>
      <c r="I1176" s="2318"/>
      <c r="J1176" s="2318"/>
      <c r="K1176" s="2318"/>
      <c r="L1176" s="2318"/>
      <c r="P1176" s="2318"/>
      <c r="Q1176" s="2312" t="s">
        <v>2160</v>
      </c>
      <c r="R1176" s="2318">
        <v>0</v>
      </c>
      <c r="S1176" s="2318">
        <v>-754</v>
      </c>
      <c r="T1176" s="2318">
        <v>0</v>
      </c>
      <c r="Y1176" s="2310" t="e">
        <f>VLOOKUP(X1176,Data!$D$2:$E$144,2,FALSE)</f>
        <v>#N/A</v>
      </c>
    </row>
    <row r="1177" spans="1:33" ht="25.5" x14ac:dyDescent="0.2">
      <c r="A1177" s="2322"/>
      <c r="B1177" s="2322"/>
      <c r="C1177" s="2324" t="s">
        <v>2166</v>
      </c>
      <c r="D1177" s="2322" t="s">
        <v>2879</v>
      </c>
      <c r="E1177" s="2322" t="s">
        <v>2835</v>
      </c>
      <c r="F1177" s="2322"/>
      <c r="G1177" s="2322"/>
      <c r="H1177" s="2311" t="s">
        <v>1258</v>
      </c>
      <c r="I1177" s="1090">
        <v>0</v>
      </c>
      <c r="J1177" s="1090"/>
      <c r="K1177" s="1090"/>
      <c r="L1177" s="1090"/>
      <c r="P1177" s="1090" t="s">
        <v>2337</v>
      </c>
      <c r="Q1177" s="2312" t="s">
        <v>2166</v>
      </c>
      <c r="R1177" s="2318">
        <v>0</v>
      </c>
      <c r="S1177" s="2318">
        <v>-3875.45</v>
      </c>
      <c r="T1177" s="2318">
        <v>0</v>
      </c>
      <c r="W1177" s="2310" t="s">
        <v>287</v>
      </c>
      <c r="X1177" s="2310" t="s">
        <v>417</v>
      </c>
      <c r="Y1177" s="2310">
        <f>VLOOKUP(X1177,Data!$D$2:$E$144,2,FALSE)</f>
        <v>43800000</v>
      </c>
    </row>
    <row r="1178" spans="1:33" x14ac:dyDescent="0.2">
      <c r="C1178" s="2312" t="s">
        <v>2169</v>
      </c>
      <c r="H1178" s="2311" t="s">
        <v>1261</v>
      </c>
      <c r="I1178" s="2318"/>
      <c r="J1178" s="2318"/>
      <c r="K1178" s="2318"/>
      <c r="L1178" s="2318"/>
      <c r="P1178" s="2318"/>
      <c r="Q1178" s="2312" t="s">
        <v>2169</v>
      </c>
      <c r="R1178" s="2318">
        <v>0</v>
      </c>
      <c r="S1178" s="2318">
        <v>-176</v>
      </c>
      <c r="T1178" s="2318">
        <v>0</v>
      </c>
      <c r="Y1178" s="2310" t="e">
        <f>VLOOKUP(X1178,Data!$D$2:$E$144,2,FALSE)</f>
        <v>#N/A</v>
      </c>
    </row>
    <row r="1179" spans="1:33" x14ac:dyDescent="0.2">
      <c r="C1179" s="2312" t="s">
        <v>2170</v>
      </c>
      <c r="H1179" s="2311" t="s">
        <v>1262</v>
      </c>
      <c r="I1179" s="2318"/>
      <c r="J1179" s="2318"/>
      <c r="K1179" s="2318"/>
      <c r="L1179" s="2318"/>
      <c r="P1179" s="2318"/>
      <c r="Q1179" s="2312" t="s">
        <v>2170</v>
      </c>
      <c r="R1179" s="2318">
        <v>0</v>
      </c>
      <c r="S1179" s="2318">
        <v>-1232</v>
      </c>
      <c r="T1179" s="2318">
        <v>0</v>
      </c>
      <c r="Y1179" s="2310" t="e">
        <f>VLOOKUP(X1179,Data!$D$2:$E$144,2,FALSE)</f>
        <v>#N/A</v>
      </c>
    </row>
    <row r="1180" spans="1:33" ht="25.5" x14ac:dyDescent="0.2">
      <c r="A1180" s="2322"/>
      <c r="B1180" s="2322"/>
      <c r="C1180" s="2324" t="s">
        <v>2171</v>
      </c>
      <c r="D1180" s="2322" t="s">
        <v>3104</v>
      </c>
      <c r="E1180" s="2322" t="s">
        <v>2835</v>
      </c>
      <c r="F1180" s="2322"/>
      <c r="G1180" s="2322"/>
      <c r="H1180" s="2311" t="s">
        <v>1263</v>
      </c>
      <c r="I1180" s="1090">
        <v>0</v>
      </c>
      <c r="J1180" s="1090"/>
      <c r="K1180" s="1090"/>
      <c r="L1180" s="1090"/>
      <c r="P1180" s="1090" t="s">
        <v>2337</v>
      </c>
      <c r="Q1180" s="2312" t="s">
        <v>2171</v>
      </c>
      <c r="R1180" s="2318">
        <v>0</v>
      </c>
      <c r="S1180" s="2318">
        <v>-1458</v>
      </c>
      <c r="T1180" s="2318">
        <v>0</v>
      </c>
      <c r="W1180" s="2310" t="s">
        <v>2378</v>
      </c>
      <c r="X1180" s="2310" t="s">
        <v>362</v>
      </c>
      <c r="Y1180" s="2310">
        <f>VLOOKUP(X1180,Data!$D$2:$E$144,2,FALSE)</f>
        <v>85147000</v>
      </c>
    </row>
    <row r="1181" spans="1:33" x14ac:dyDescent="0.2">
      <c r="C1181" s="2312" t="s">
        <v>2174</v>
      </c>
      <c r="H1181" s="2311" t="s">
        <v>1266</v>
      </c>
      <c r="I1181" s="2318"/>
      <c r="J1181" s="2318"/>
      <c r="K1181" s="2318"/>
      <c r="L1181" s="2318"/>
      <c r="P1181" s="2318"/>
      <c r="Q1181" s="2312" t="s">
        <v>2174</v>
      </c>
      <c r="R1181" s="2318">
        <v>0</v>
      </c>
      <c r="S1181" s="2318">
        <v>-6183.04</v>
      </c>
      <c r="T1181" s="2318">
        <v>0</v>
      </c>
      <c r="Y1181" s="2310" t="e">
        <f>VLOOKUP(X1181,Data!$D$2:$E$144,2,FALSE)</f>
        <v>#N/A</v>
      </c>
    </row>
    <row r="1182" spans="1:33" x14ac:dyDescent="0.2">
      <c r="C1182" s="2312" t="s">
        <v>2175</v>
      </c>
      <c r="H1182" s="2311" t="s">
        <v>1267</v>
      </c>
      <c r="I1182" s="2318"/>
      <c r="J1182" s="2318"/>
      <c r="K1182" s="2318"/>
      <c r="L1182" s="2318"/>
      <c r="P1182" s="2318"/>
      <c r="Q1182" s="2312" t="s">
        <v>2175</v>
      </c>
      <c r="R1182" s="2318">
        <v>0</v>
      </c>
      <c r="S1182" s="2318">
        <v>-140</v>
      </c>
      <c r="T1182" s="2318">
        <v>0</v>
      </c>
      <c r="Y1182" s="2310" t="e">
        <f>VLOOKUP(X1182,Data!$D$2:$E$144,2,FALSE)</f>
        <v>#N/A</v>
      </c>
    </row>
    <row r="1183" spans="1:33" ht="25.5" x14ac:dyDescent="0.2">
      <c r="A1183" s="2322"/>
      <c r="B1183" s="2322"/>
      <c r="C1183" s="2324" t="s">
        <v>2176</v>
      </c>
      <c r="D1183" s="2322" t="s">
        <v>2591</v>
      </c>
      <c r="E1183" s="2322" t="s">
        <v>2564</v>
      </c>
      <c r="F1183" s="2322"/>
      <c r="G1183" s="2322"/>
      <c r="H1183" s="2311" t="s">
        <v>1268</v>
      </c>
      <c r="I1183" s="1090">
        <v>0</v>
      </c>
      <c r="J1183" s="1090"/>
      <c r="K1183" s="1090"/>
      <c r="L1183" s="1090"/>
      <c r="P1183" s="1090" t="s">
        <v>2337</v>
      </c>
      <c r="Q1183" s="2312" t="s">
        <v>2176</v>
      </c>
      <c r="R1183" s="2318">
        <v>0</v>
      </c>
      <c r="S1183" s="2318">
        <v>-1495</v>
      </c>
      <c r="T1183" s="2318">
        <v>0</v>
      </c>
      <c r="W1183" s="2310" t="s">
        <v>276</v>
      </c>
      <c r="X1183" s="2310" t="s">
        <v>309</v>
      </c>
      <c r="Y1183" s="2310">
        <f>VLOOKUP(X1183,Data!$D$2:$E$144,2,FALSE)</f>
        <v>80500000</v>
      </c>
    </row>
    <row r="1184" spans="1:33" x14ac:dyDescent="0.2">
      <c r="A1184" s="2322"/>
      <c r="B1184" s="2322"/>
      <c r="C1184" s="2324" t="s">
        <v>2177</v>
      </c>
      <c r="D1184" s="2322" t="s">
        <v>2887</v>
      </c>
      <c r="E1184" s="2322" t="s">
        <v>2835</v>
      </c>
      <c r="F1184" s="2322"/>
      <c r="G1184" s="2322"/>
      <c r="H1184" s="2311" t="s">
        <v>1269</v>
      </c>
      <c r="I1184" s="1090">
        <v>0</v>
      </c>
      <c r="J1184" s="1090"/>
      <c r="K1184" s="1090"/>
      <c r="L1184" s="1090"/>
      <c r="P1184" s="1090" t="s">
        <v>2336</v>
      </c>
      <c r="Q1184" s="2312" t="s">
        <v>2177</v>
      </c>
      <c r="R1184" s="2318">
        <v>0</v>
      </c>
      <c r="S1184" s="2318">
        <v>-1950</v>
      </c>
      <c r="T1184" s="2318">
        <v>0</v>
      </c>
      <c r="W1184" s="2310" t="s">
        <v>2503</v>
      </c>
      <c r="X1184" s="2310" t="s">
        <v>395</v>
      </c>
      <c r="Y1184" s="2310">
        <f>VLOOKUP(X1184,Data!$D$2:$E$144,2,FALSE)</f>
        <v>35110000</v>
      </c>
    </row>
    <row r="1185" spans="1:25" x14ac:dyDescent="0.2">
      <c r="C1185" s="2312" t="s">
        <v>2179</v>
      </c>
      <c r="H1185" s="2311" t="s">
        <v>1271</v>
      </c>
      <c r="I1185" s="2318"/>
      <c r="J1185" s="2318"/>
      <c r="K1185" s="2318"/>
      <c r="L1185" s="2318"/>
      <c r="P1185" s="2318"/>
      <c r="Q1185" s="2312" t="s">
        <v>2179</v>
      </c>
      <c r="R1185" s="2318">
        <v>0</v>
      </c>
      <c r="S1185" s="2318">
        <v>-700</v>
      </c>
      <c r="T1185" s="2318">
        <v>0</v>
      </c>
      <c r="Y1185" s="2310" t="e">
        <f>VLOOKUP(X1185,Data!$D$2:$E$144,2,FALSE)</f>
        <v>#N/A</v>
      </c>
    </row>
    <row r="1186" spans="1:25" x14ac:dyDescent="0.2">
      <c r="C1186" s="2312" t="s">
        <v>2182</v>
      </c>
      <c r="H1186" s="2311" t="s">
        <v>1274</v>
      </c>
      <c r="I1186" s="2318"/>
      <c r="J1186" s="2318"/>
      <c r="K1186" s="2318"/>
      <c r="L1186" s="2318"/>
      <c r="P1186" s="2318"/>
      <c r="Q1186" s="2312" t="s">
        <v>2182</v>
      </c>
      <c r="R1186" s="2318">
        <v>0</v>
      </c>
      <c r="S1186" s="2318">
        <v>-2525</v>
      </c>
      <c r="T1186" s="2318">
        <v>0</v>
      </c>
      <c r="Y1186" s="2310" t="e">
        <f>VLOOKUP(X1186,Data!$D$2:$E$144,2,FALSE)</f>
        <v>#N/A</v>
      </c>
    </row>
    <row r="1187" spans="1:25" x14ac:dyDescent="0.2">
      <c r="C1187" s="2312" t="s">
        <v>2241</v>
      </c>
      <c r="H1187" s="2311" t="s">
        <v>1333</v>
      </c>
      <c r="I1187" s="2318"/>
      <c r="J1187" s="2318"/>
      <c r="K1187" s="2318"/>
      <c r="L1187" s="2318"/>
      <c r="P1187" s="2318"/>
      <c r="Q1187" s="2312" t="s">
        <v>2241</v>
      </c>
      <c r="R1187" s="2318">
        <v>-56520</v>
      </c>
      <c r="S1187" s="2318">
        <v>-11568</v>
      </c>
      <c r="T1187" s="2318">
        <v>0</v>
      </c>
      <c r="Y1187" s="2310" t="e">
        <f>VLOOKUP(X1187,Data!$D$2:$E$144,2,FALSE)</f>
        <v>#N/A</v>
      </c>
    </row>
    <row r="1188" spans="1:25" x14ac:dyDescent="0.2">
      <c r="A1188" s="2322"/>
      <c r="B1188" s="2322"/>
      <c r="C1188" s="2324" t="s">
        <v>2244</v>
      </c>
      <c r="D1188" s="2322" t="s">
        <v>2617</v>
      </c>
      <c r="E1188" s="2322" t="s">
        <v>2443</v>
      </c>
      <c r="F1188" s="2322"/>
      <c r="G1188" s="2322"/>
      <c r="H1188" s="2311" t="s">
        <v>1336</v>
      </c>
      <c r="I1188" s="1090">
        <v>0</v>
      </c>
      <c r="J1188" s="1090"/>
      <c r="K1188" s="1090"/>
      <c r="L1188" s="1090"/>
      <c r="P1188" s="1090" t="s">
        <v>2331</v>
      </c>
      <c r="Q1188" s="2312" t="s">
        <v>2244</v>
      </c>
      <c r="R1188" s="2318">
        <v>-500</v>
      </c>
      <c r="S1188" s="2318">
        <v>-1000</v>
      </c>
      <c r="T1188" s="2318">
        <v>0</v>
      </c>
      <c r="W1188" s="2310" t="s">
        <v>276</v>
      </c>
      <c r="X1188" s="2310" t="s">
        <v>311</v>
      </c>
      <c r="Y1188" s="2310">
        <f>VLOOKUP(X1188,Data!$D$2:$E$144,2,FALSE)</f>
        <v>66000000</v>
      </c>
    </row>
    <row r="1189" spans="1:25" x14ac:dyDescent="0.2">
      <c r="C1189" s="2312" t="s">
        <v>2248</v>
      </c>
      <c r="H1189" s="2311" t="s">
        <v>1340</v>
      </c>
      <c r="I1189" s="2318"/>
      <c r="J1189" s="2318"/>
      <c r="K1189" s="2318"/>
      <c r="L1189" s="2318"/>
      <c r="P1189" s="2318"/>
      <c r="Q1189" s="2312" t="s">
        <v>2248</v>
      </c>
      <c r="R1189" s="2318">
        <v>-550</v>
      </c>
      <c r="S1189" s="2318">
        <v>0</v>
      </c>
      <c r="T1189" s="2318">
        <v>0</v>
      </c>
      <c r="Y1189" s="2310" t="e">
        <f>VLOOKUP(X1189,Data!$D$2:$E$144,2,FALSE)</f>
        <v>#N/A</v>
      </c>
    </row>
    <row r="1190" spans="1:25" ht="25.5" x14ac:dyDescent="0.2">
      <c r="A1190" s="2322"/>
      <c r="B1190" s="2322"/>
      <c r="C1190" s="2324" t="s">
        <v>2250</v>
      </c>
      <c r="D1190" s="2322" t="s">
        <v>2790</v>
      </c>
      <c r="E1190" s="2322" t="s">
        <v>2372</v>
      </c>
      <c r="F1190" s="2322"/>
      <c r="G1190" s="2322"/>
      <c r="H1190" s="2311" t="s">
        <v>1342</v>
      </c>
      <c r="I1190" s="1090">
        <v>0</v>
      </c>
      <c r="J1190" s="1090"/>
      <c r="K1190" s="1090"/>
      <c r="L1190" s="1090"/>
      <c r="P1190" s="1090" t="s">
        <v>2331</v>
      </c>
      <c r="Q1190" s="2312" t="s">
        <v>2250</v>
      </c>
      <c r="R1190" s="2318">
        <v>-405</v>
      </c>
      <c r="S1190" s="2318">
        <v>-405</v>
      </c>
      <c r="T1190" s="2318">
        <v>0</v>
      </c>
      <c r="Y1190" s="2310" t="e">
        <f>VLOOKUP(X1190,Data!$D$2:$E$144,2,FALSE)</f>
        <v>#N/A</v>
      </c>
    </row>
    <row r="1191" spans="1:25" x14ac:dyDescent="0.2">
      <c r="C1191" s="2312" t="s">
        <v>2256</v>
      </c>
      <c r="H1191" s="2311" t="s">
        <v>1348</v>
      </c>
      <c r="I1191" s="2318"/>
      <c r="J1191" s="2318"/>
      <c r="K1191" s="2318"/>
      <c r="L1191" s="2318"/>
      <c r="P1191" s="2318"/>
      <c r="Q1191" s="2312" t="s">
        <v>2256</v>
      </c>
      <c r="R1191" s="2318">
        <v>-278.12</v>
      </c>
      <c r="S1191" s="2318">
        <v>0</v>
      </c>
      <c r="T1191" s="2318">
        <v>0</v>
      </c>
      <c r="Y1191" s="2310" t="e">
        <f>VLOOKUP(X1191,Data!$D$2:$E$144,2,FALSE)</f>
        <v>#N/A</v>
      </c>
    </row>
    <row r="1192" spans="1:25" x14ac:dyDescent="0.2">
      <c r="C1192" s="2312" t="s">
        <v>2258</v>
      </c>
      <c r="H1192" s="2311" t="s">
        <v>1350</v>
      </c>
      <c r="I1192" s="2318"/>
      <c r="J1192" s="2318"/>
      <c r="K1192" s="2318"/>
      <c r="L1192" s="2318"/>
      <c r="P1192" s="2318"/>
      <c r="Q1192" s="2312" t="s">
        <v>2258</v>
      </c>
      <c r="R1192" s="2318">
        <v>-5175.17</v>
      </c>
      <c r="S1192" s="2318">
        <v>-12157.35</v>
      </c>
      <c r="T1192" s="2318">
        <v>0</v>
      </c>
      <c r="Y1192" s="2310" t="e">
        <f>VLOOKUP(X1192,Data!$D$2:$E$144,2,FALSE)</f>
        <v>#N/A</v>
      </c>
    </row>
    <row r="1193" spans="1:25" x14ac:dyDescent="0.2">
      <c r="A1193" s="2322"/>
      <c r="B1193" s="2322"/>
      <c r="C1193" s="2324" t="s">
        <v>2272</v>
      </c>
      <c r="D1193" s="2322" t="s">
        <v>2800</v>
      </c>
      <c r="E1193" s="2322" t="s">
        <v>2372</v>
      </c>
      <c r="F1193" s="2322"/>
      <c r="G1193" s="2322"/>
      <c r="H1193" s="2311" t="s">
        <v>1363</v>
      </c>
      <c r="I1193" s="1090">
        <v>1200</v>
      </c>
      <c r="J1193" s="1090"/>
      <c r="K1193" s="1090"/>
      <c r="L1193" s="1090"/>
      <c r="P1193" s="1090" t="s">
        <v>2337</v>
      </c>
      <c r="Q1193" s="2312" t="s">
        <v>2272</v>
      </c>
      <c r="R1193" s="2318">
        <v>-500</v>
      </c>
      <c r="S1193" s="2318">
        <v>-200</v>
      </c>
      <c r="T1193" s="2318">
        <v>0</v>
      </c>
      <c r="W1193" s="2310" t="s">
        <v>276</v>
      </c>
      <c r="X1193" s="2310" t="s">
        <v>309</v>
      </c>
      <c r="Y1193" s="2310">
        <f>VLOOKUP(X1193,Data!$D$2:$E$144,2,FALSE)</f>
        <v>80500000</v>
      </c>
    </row>
    <row r="1194" spans="1:25" x14ac:dyDescent="0.2">
      <c r="C1194" s="2312" t="s">
        <v>2274</v>
      </c>
      <c r="H1194" s="2311" t="s">
        <v>1345</v>
      </c>
      <c r="I1194" s="2318"/>
      <c r="J1194" s="2318"/>
      <c r="K1194" s="2318"/>
      <c r="L1194" s="2318"/>
      <c r="P1194" s="2318"/>
      <c r="Q1194" s="2312" t="s">
        <v>2274</v>
      </c>
      <c r="R1194" s="2318">
        <v>-321</v>
      </c>
      <c r="S1194" s="2318">
        <v>0</v>
      </c>
      <c r="T1194" s="2318">
        <v>0</v>
      </c>
      <c r="Y1194" s="2310" t="e">
        <f>VLOOKUP(X1194,Data!$D$2:$E$144,2,FALSE)</f>
        <v>#N/A</v>
      </c>
    </row>
    <row r="1195" spans="1:25" ht="25.5" x14ac:dyDescent="0.2">
      <c r="A1195" s="2322"/>
      <c r="B1195" s="2322"/>
      <c r="C1195" s="2324" t="s">
        <v>2276</v>
      </c>
      <c r="D1195" s="2322" t="s">
        <v>2598</v>
      </c>
      <c r="E1195" s="2322" t="s">
        <v>2564</v>
      </c>
      <c r="F1195" s="2322"/>
      <c r="G1195" s="2322"/>
      <c r="H1195" s="2311" t="s">
        <v>1364</v>
      </c>
      <c r="I1195" s="1090">
        <v>203.33</v>
      </c>
      <c r="J1195" s="1090"/>
      <c r="K1195" s="1090"/>
      <c r="L1195" s="1090"/>
      <c r="P1195" s="1090" t="s">
        <v>2331</v>
      </c>
      <c r="Q1195" s="2312" t="s">
        <v>2276</v>
      </c>
      <c r="R1195" s="2318">
        <v>-30155.61</v>
      </c>
      <c r="S1195" s="2318">
        <v>0</v>
      </c>
      <c r="T1195" s="2318">
        <v>0</v>
      </c>
      <c r="W1195" s="2310" t="s">
        <v>288</v>
      </c>
      <c r="X1195" s="2310" t="s">
        <v>419</v>
      </c>
      <c r="Y1195" s="2310">
        <f>VLOOKUP(X1195,Data!$D$2:$E$144,2,FALSE)</f>
        <v>79952000</v>
      </c>
    </row>
    <row r="1196" spans="1:25" x14ac:dyDescent="0.2">
      <c r="C1196" s="2312" t="s">
        <v>2282</v>
      </c>
      <c r="H1196" s="2311" t="s">
        <v>1333</v>
      </c>
      <c r="I1196" s="2318"/>
      <c r="J1196" s="2318"/>
      <c r="K1196" s="2318"/>
      <c r="L1196" s="2318"/>
      <c r="P1196" s="2318"/>
      <c r="Q1196" s="2312" t="s">
        <v>2282</v>
      </c>
      <c r="R1196" s="2318">
        <v>-276.64</v>
      </c>
      <c r="S1196" s="2318">
        <v>0</v>
      </c>
      <c r="T1196" s="2318">
        <v>0</v>
      </c>
      <c r="Y1196" s="2310" t="e">
        <f>VLOOKUP(X1196,Data!$D$2:$E$144,2,FALSE)</f>
        <v>#N/A</v>
      </c>
    </row>
    <row r="1197" spans="1:25" x14ac:dyDescent="0.2">
      <c r="C1197" s="2312" t="s">
        <v>2283</v>
      </c>
      <c r="H1197" s="2311" t="s">
        <v>1370</v>
      </c>
      <c r="I1197" s="2318"/>
      <c r="J1197" s="2318"/>
      <c r="K1197" s="2318"/>
      <c r="L1197" s="2318"/>
      <c r="P1197" s="2318"/>
      <c r="Q1197" s="2312" t="s">
        <v>2283</v>
      </c>
      <c r="R1197" s="2318">
        <v>-99</v>
      </c>
      <c r="S1197" s="2318">
        <v>-60</v>
      </c>
      <c r="T1197" s="2318">
        <v>0</v>
      </c>
      <c r="Y1197" s="2310" t="e">
        <f>VLOOKUP(X1197,Data!$D$2:$E$144,2,FALSE)</f>
        <v>#N/A</v>
      </c>
    </row>
    <row r="1198" spans="1:25" x14ac:dyDescent="0.2">
      <c r="C1198" s="2312" t="s">
        <v>2285</v>
      </c>
      <c r="H1198" s="2311" t="s">
        <v>1371</v>
      </c>
      <c r="I1198" s="2318"/>
      <c r="J1198" s="2318"/>
      <c r="K1198" s="2318"/>
      <c r="L1198" s="2318"/>
      <c r="P1198" s="2318"/>
      <c r="Q1198" s="2312" t="s">
        <v>2285</v>
      </c>
      <c r="R1198" s="2318">
        <v>-844.83</v>
      </c>
      <c r="S1198" s="2318">
        <v>0</v>
      </c>
      <c r="T1198" s="2318">
        <v>0</v>
      </c>
      <c r="Y1198" s="2310" t="e">
        <f>VLOOKUP(X1198,Data!$D$2:$E$144,2,FALSE)</f>
        <v>#N/A</v>
      </c>
    </row>
    <row r="1199" spans="1:25" x14ac:dyDescent="0.2">
      <c r="A1199" s="2322"/>
      <c r="B1199" s="2322"/>
      <c r="C1199" s="2324" t="s">
        <v>2287</v>
      </c>
      <c r="D1199" s="2322" t="s">
        <v>2803</v>
      </c>
      <c r="E1199" s="2322" t="s">
        <v>2372</v>
      </c>
      <c r="F1199" s="2322"/>
      <c r="G1199" s="2322"/>
      <c r="H1199" s="2311" t="s">
        <v>1373</v>
      </c>
      <c r="I1199" s="1090">
        <v>0</v>
      </c>
      <c r="J1199" s="1090"/>
      <c r="K1199" s="1090"/>
      <c r="L1199" s="1090"/>
      <c r="P1199" s="1090" t="s">
        <v>2331</v>
      </c>
      <c r="Q1199" s="2312" t="s">
        <v>2287</v>
      </c>
      <c r="R1199" s="2318">
        <v>-50</v>
      </c>
      <c r="S1199" s="2318">
        <v>0</v>
      </c>
      <c r="T1199" s="2318">
        <v>0</v>
      </c>
      <c r="W1199" s="2310" t="s">
        <v>276</v>
      </c>
      <c r="X1199" s="2310" t="s">
        <v>309</v>
      </c>
      <c r="Y1199" s="2310">
        <f>VLOOKUP(X1199,Data!$D$2:$E$144,2,FALSE)</f>
        <v>80500000</v>
      </c>
    </row>
    <row r="1200" spans="1:25" ht="25.5" x14ac:dyDescent="0.2">
      <c r="A1200" s="2322"/>
      <c r="B1200" s="2322"/>
      <c r="C1200" s="2324" t="s">
        <v>2288</v>
      </c>
      <c r="D1200" s="2322" t="s">
        <v>2804</v>
      </c>
      <c r="E1200" s="2322" t="s">
        <v>2372</v>
      </c>
      <c r="F1200" s="2322"/>
      <c r="G1200" s="2322"/>
      <c r="H1200" s="2311" t="s">
        <v>1374</v>
      </c>
      <c r="I1200" s="1090">
        <v>0</v>
      </c>
      <c r="J1200" s="1090"/>
      <c r="K1200" s="1090"/>
      <c r="L1200" s="1090"/>
      <c r="P1200" s="1090" t="s">
        <v>2336</v>
      </c>
      <c r="Q1200" s="2312" t="s">
        <v>2288</v>
      </c>
      <c r="R1200" s="2318">
        <v>-4211.3500000000004</v>
      </c>
      <c r="S1200" s="2318">
        <v>0</v>
      </c>
      <c r="T1200" s="2318">
        <v>0</v>
      </c>
      <c r="W1200" s="2310" t="s">
        <v>276</v>
      </c>
      <c r="X1200" s="2310" t="s">
        <v>309</v>
      </c>
      <c r="Y1200" s="2310">
        <f>VLOOKUP(X1200,Data!$D$2:$E$144,2,FALSE)</f>
        <v>80500000</v>
      </c>
    </row>
    <row r="1201" spans="1:25" x14ac:dyDescent="0.2">
      <c r="C1201" s="2312" t="s">
        <v>2291</v>
      </c>
      <c r="D1201" s="2310" t="s">
        <v>2369</v>
      </c>
      <c r="E1201" s="2310" t="s">
        <v>2346</v>
      </c>
      <c r="H1201" s="2311" t="s">
        <v>1377</v>
      </c>
      <c r="I1201" s="2318">
        <v>0</v>
      </c>
      <c r="J1201" s="2318"/>
      <c r="K1201" s="2318"/>
      <c r="L1201" s="2318"/>
      <c r="P1201" s="2318" t="s">
        <v>2331</v>
      </c>
      <c r="Q1201" s="2312" t="s">
        <v>2291</v>
      </c>
      <c r="R1201" s="2318">
        <v>0</v>
      </c>
      <c r="S1201" s="2318">
        <v>-1935.17</v>
      </c>
      <c r="T1201" s="2318">
        <v>0</v>
      </c>
      <c r="W1201" s="2310" t="s">
        <v>276</v>
      </c>
      <c r="X1201" s="2310" t="s">
        <v>309</v>
      </c>
      <c r="Y1201" s="2310">
        <f>VLOOKUP(X1201,Data!$D$2:$E$144,2,FALSE)</f>
        <v>80500000</v>
      </c>
    </row>
    <row r="1202" spans="1:25" x14ac:dyDescent="0.2">
      <c r="C1202" s="2312" t="s">
        <v>1832</v>
      </c>
      <c r="H1202" s="2311" t="s">
        <v>925</v>
      </c>
      <c r="I1202" s="2318"/>
      <c r="J1202" s="2318"/>
      <c r="K1202" s="2318"/>
      <c r="L1202" s="2318"/>
      <c r="P1202" s="2318"/>
      <c r="Q1202" s="2312" t="s">
        <v>1832</v>
      </c>
      <c r="R1202" s="2318">
        <v>-3626.34</v>
      </c>
      <c r="S1202" s="2318">
        <v>-700.1</v>
      </c>
      <c r="T1202" s="2318">
        <v>59.2</v>
      </c>
      <c r="Y1202" s="2310" t="e">
        <f>VLOOKUP(X1202,Data!$D$2:$E$144,2,FALSE)</f>
        <v>#N/A</v>
      </c>
    </row>
    <row r="1203" spans="1:25" x14ac:dyDescent="0.2">
      <c r="C1203" s="2312" t="s">
        <v>1454</v>
      </c>
      <c r="H1203" s="2311" t="s">
        <v>547</v>
      </c>
      <c r="I1203" s="2318"/>
      <c r="J1203" s="2318"/>
      <c r="K1203" s="2318"/>
      <c r="L1203" s="2318"/>
      <c r="P1203" s="2318"/>
      <c r="Q1203" s="2312" t="s">
        <v>1454</v>
      </c>
      <c r="R1203" s="2318">
        <v>-1429</v>
      </c>
      <c r="S1203" s="2318">
        <v>-500</v>
      </c>
      <c r="T1203" s="2318">
        <v>252</v>
      </c>
      <c r="Y1203" s="2310" t="e">
        <f>VLOOKUP(X1203,Data!$D$2:$E$144,2,FALSE)</f>
        <v>#N/A</v>
      </c>
    </row>
    <row r="1204" spans="1:25" x14ac:dyDescent="0.2">
      <c r="A1204" s="2322"/>
      <c r="B1204" s="2322"/>
      <c r="C1204" s="2324" t="s">
        <v>1780</v>
      </c>
      <c r="D1204" s="2322" t="s">
        <v>2723</v>
      </c>
      <c r="E1204" s="2322" t="s">
        <v>2372</v>
      </c>
      <c r="F1204" s="2322"/>
      <c r="G1204" s="2322"/>
      <c r="H1204" s="2311" t="s">
        <v>873</v>
      </c>
      <c r="I1204" s="1090">
        <v>924</v>
      </c>
      <c r="J1204" s="1090"/>
      <c r="K1204" s="1090"/>
      <c r="L1204" s="1090"/>
      <c r="P1204" s="1090" t="s">
        <v>2331</v>
      </c>
      <c r="Q1204" s="2312" t="s">
        <v>1780</v>
      </c>
      <c r="R1204" s="2318">
        <v>0</v>
      </c>
      <c r="S1204" s="2318">
        <v>-834.26</v>
      </c>
      <c r="T1204" s="2318">
        <v>2285</v>
      </c>
      <c r="W1204" s="2310" t="s">
        <v>276</v>
      </c>
      <c r="X1204" s="2310" t="s">
        <v>309</v>
      </c>
      <c r="Y1204" s="2310">
        <f>VLOOKUP(X1204,Data!$D$2:$E$144,2,FALSE)</f>
        <v>80500000</v>
      </c>
    </row>
    <row r="1206" spans="1:25" x14ac:dyDescent="0.25">
      <c r="Y1206" s="2310" t="e">
        <f>VLOOKUP(X1206,Data!$D$2:$E$144,2,FALSE)</f>
        <v>#N/A</v>
      </c>
    </row>
    <row r="1207" spans="1:25" x14ac:dyDescent="0.25">
      <c r="Y1207" s="2310" t="e">
        <f>VLOOKUP(X1207,Data!$D$2:$E$144,2,FALSE)</f>
        <v>#N/A</v>
      </c>
    </row>
    <row r="1208" spans="1:25" x14ac:dyDescent="0.25">
      <c r="Y1208" s="2310" t="e">
        <f>VLOOKUP(X1208,Data!$D$2:$E$144,2,FALSE)</f>
        <v>#N/A</v>
      </c>
    </row>
  </sheetData>
  <dataValidations disablePrompts="1" count="2">
    <dataValidation type="list" allowBlank="1" showInputMessage="1" showErrorMessage="1" sqref="W1206:W1208">
      <formula1>$C$3:$C$20</formula1>
    </dataValidation>
    <dataValidation type="list" allowBlank="1" showInputMessage="1" showErrorMessage="1" sqref="X1206:X1208">
      <formula1>$H$3:$H$204</formula1>
    </dataValidation>
  </dataValidations>
  <pageMargins left="0.7" right="0.7" top="0.75" bottom="0.75" header="0.3" footer="0.3"/>
  <pageSetup paperSize="8" scale="43" fitToHeight="0" orientation="landscape" r:id="rId1"/>
  <headerFooter>
    <oddFooter>&amp;C&amp;A&amp;R&amp;P of &amp;N</oddFooter>
  </headerFooter>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Data!$A$2:$A$17</xm:f>
          </x14:formula1>
          <xm:sqref>W4:W1205</xm:sqref>
        </x14:dataValidation>
        <x14:dataValidation type="list" allowBlank="1" showInputMessage="1" showErrorMessage="1">
          <x14:formula1>
            <xm:f>Data!$D$2:$D$144</xm:f>
          </x14:formula1>
          <xm:sqref>X4:X1205</xm:sqref>
        </x14:dataValidation>
        <x14:dataValidation type="list" allowBlank="1" showInputMessage="1" showErrorMessage="1">
          <x14:formula1>
            <xm:f>Data!$G$2:$G$4</xm:f>
          </x14:formula1>
          <xm:sqref>P4:P1205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Notes</vt:lpstr>
      <vt:lpstr>Contracts Register</vt:lpstr>
      <vt:lpstr>Register</vt:lpstr>
      <vt:lpstr>Data</vt:lpstr>
      <vt:lpstr>Report 2014</vt:lpstr>
      <vt:lpstr>Register sorted by value 211216</vt:lpstr>
      <vt:lpstr>CFOA sorted by value 211216</vt:lpstr>
      <vt:lpstr>Sheet1</vt:lpstr>
      <vt:lpstr>Contract</vt:lpstr>
      <vt:lpstr>Key</vt:lpstr>
      <vt:lpstr>Notes!Print_Area</vt:lpstr>
      <vt:lpstr>'Report 2014'!Print_Area</vt:lpstr>
      <vt:lpstr>'CFOA sorted by value 211216'!Print_Titles</vt:lpstr>
      <vt:lpstr>'Contracts Register'!Print_Titles</vt:lpstr>
      <vt:lpstr>Register!Print_Titles</vt:lpstr>
      <vt:lpstr>'Register sorted by value 211216'!Print_Titles</vt:lpstr>
      <vt:lpstr>Procurement</vt:lpstr>
      <vt:lpstr>SME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Drohan, Wendy</dc:creator>
  <cp:lastModifiedBy>Ricco, Carly</cp:lastModifiedBy>
  <cp:lastPrinted>2017-01-31T10:32:03Z</cp:lastPrinted>
  <dcterms:created xsi:type="dcterms:W3CDTF">2014-08-21T10:21:35Z</dcterms:created>
  <dcterms:modified xsi:type="dcterms:W3CDTF">2019-03-13T10:35:36Z</dcterms:modified>
</cp:coreProperties>
</file>