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AC18F473-2C06-46F2-8942-935DBEAA9178}" xr6:coauthVersionLast="47" xr6:coauthVersionMax="47" xr10:uidLastSave="{00000000-0000-0000-0000-000000000000}"/>
  <bookViews>
    <workbookView xWindow="-28920" yWindow="165" windowWidth="29040" windowHeight="15720" xr2:uid="{E83CB13E-9FC8-4ECA-9FB9-745E2633663B}"/>
  </bookViews>
  <sheets>
    <sheet name="2013-14 Financing" sheetId="3" r:id="rId1"/>
    <sheet name="_defntmp_" sheetId="1" state="hidden" r:id="rId2"/>
  </sheets>
  <definedNames>
    <definedName name="_xlnm.Print_Area" localSheetId="1">_defntmp_!$H$37:$M$50</definedName>
    <definedName name="_xlnm.Print_Titles" localSheetId="1">_defntmp_!$37:$42</definedName>
    <definedName name="_xlnm.Print_Titles" localSheetId="0">'2013-14 Financing'!$1:$4</definedName>
    <definedName name="xlvar.ACTLDG" localSheetId="1">"14CAA"</definedName>
    <definedName name="xlvar.ACTLDG" localSheetId="0">"14CAA"</definedName>
    <definedName name="xlvar.BUDLDG" localSheetId="1">"14CAB"</definedName>
    <definedName name="xlvar.BUDLDG" localSheetId="0">"14CAB"</definedName>
    <definedName name="xlvar.FROM" localSheetId="1">"1"</definedName>
    <definedName name="xlvar.FROM" localSheetId="0">"1"</definedName>
    <definedName name="xlvar.TO" localSheetId="1">"13"</definedName>
    <definedName name="xlvar.TO" localSheetId="0">"13"</definedName>
    <definedName name="zzXLOne.ORIGINALDEFNSHEET" localSheetId="1">"\\fsfinance\t1\fin1\rel119\ci\software\custom\rts\Excel\Capital Budget Monitoring Report.xlsDesign"</definedName>
    <definedName name="zzXLOne.ORIGINALDEFNSHEET" localSheetId="0">"\\fsfinance\t1\fin1\rel119\ci\software\custom\rts\Excel\Capital Budget Monitoring Report.xlsDesign"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3" l="1"/>
  <c r="K64" i="3"/>
  <c r="J64" i="3"/>
  <c r="I64" i="3"/>
  <c r="H64" i="3"/>
  <c r="G64" i="3"/>
  <c r="F64" i="3"/>
  <c r="E64" i="3"/>
  <c r="C64" i="3"/>
  <c r="E62" i="3" l="1"/>
  <c r="F62" i="3"/>
  <c r="G62" i="3"/>
  <c r="H62" i="3"/>
  <c r="I62" i="3"/>
  <c r="J62" i="3"/>
  <c r="K62" i="3"/>
  <c r="C62" i="3"/>
  <c r="E56" i="3"/>
  <c r="F56" i="3"/>
  <c r="G56" i="3"/>
  <c r="H56" i="3"/>
  <c r="I56" i="3"/>
  <c r="J56" i="3"/>
  <c r="K56" i="3"/>
  <c r="C56" i="3"/>
  <c r="E50" i="3"/>
  <c r="F50" i="3"/>
  <c r="G50" i="3"/>
  <c r="H50" i="3"/>
  <c r="I50" i="3"/>
  <c r="J50" i="3"/>
  <c r="K50" i="3"/>
  <c r="C50" i="3"/>
  <c r="E40" i="3"/>
  <c r="F40" i="3"/>
  <c r="G40" i="3"/>
  <c r="H40" i="3"/>
  <c r="I40" i="3"/>
  <c r="J40" i="3"/>
  <c r="K40" i="3"/>
  <c r="C40" i="3"/>
  <c r="E24" i="3"/>
  <c r="F24" i="3"/>
  <c r="G24" i="3"/>
  <c r="H24" i="3"/>
  <c r="I24" i="3"/>
  <c r="J24" i="3"/>
  <c r="K24" i="3"/>
  <c r="C24" i="3"/>
  <c r="G14" i="3"/>
  <c r="H14" i="3"/>
  <c r="I14" i="3"/>
  <c r="J14" i="3"/>
  <c r="K14" i="3"/>
  <c r="E14" i="3"/>
  <c r="F14" i="3"/>
  <c r="C14" i="3"/>
  <c r="C68" i="3"/>
  <c r="M61" i="3"/>
  <c r="M60" i="3"/>
  <c r="M49" i="3"/>
  <c r="M54" i="3"/>
  <c r="M55" i="3"/>
  <c r="M47" i="3"/>
  <c r="M48" i="3"/>
  <c r="M44" i="3"/>
  <c r="M45" i="3"/>
  <c r="M46" i="3"/>
  <c r="M39" i="3"/>
  <c r="M30" i="3"/>
  <c r="M31" i="3"/>
  <c r="M32" i="3"/>
  <c r="M33" i="3"/>
  <c r="M34" i="3"/>
  <c r="M35" i="3"/>
  <c r="M36" i="3"/>
  <c r="M37" i="3"/>
  <c r="M38" i="3"/>
  <c r="M28" i="3"/>
  <c r="M29" i="3"/>
  <c r="M19" i="3"/>
  <c r="M20" i="3"/>
  <c r="M21" i="3"/>
  <c r="M22" i="3"/>
  <c r="M23" i="3"/>
  <c r="M18" i="3"/>
  <c r="M12" i="3"/>
  <c r="M13" i="3"/>
  <c r="M11" i="3"/>
  <c r="M9" i="3"/>
  <c r="M10" i="3"/>
  <c r="N10" i="3" s="1"/>
  <c r="M8" i="3"/>
  <c r="K62" i="1"/>
  <c r="J62" i="1"/>
  <c r="I62" i="1"/>
  <c r="L60" i="1"/>
  <c r="L62" i="1"/>
  <c r="K53" i="1"/>
  <c r="K55" i="1"/>
  <c r="J53" i="1"/>
  <c r="J55" i="1"/>
  <c r="I53" i="1"/>
  <c r="I55" i="1"/>
  <c r="L51" i="1"/>
  <c r="M51" i="1"/>
  <c r="K47" i="1"/>
  <c r="K57" i="1"/>
  <c r="K64" i="1"/>
  <c r="J47" i="1"/>
  <c r="J57" i="1"/>
  <c r="J64" i="1"/>
  <c r="I47" i="1"/>
  <c r="I57" i="1"/>
  <c r="I64" i="1"/>
  <c r="L45" i="1"/>
  <c r="M53" i="1"/>
  <c r="M55" i="1"/>
  <c r="M45" i="1"/>
  <c r="M60" i="1"/>
  <c r="M62" i="1"/>
  <c r="L47" i="1"/>
  <c r="M47" i="1"/>
  <c r="M57" i="1"/>
  <c r="M64" i="1"/>
  <c r="L53" i="1"/>
  <c r="L55" i="1"/>
  <c r="L57" i="1"/>
  <c r="L64" i="1"/>
  <c r="M62" i="3" l="1"/>
  <c r="M14" i="3"/>
  <c r="M24" i="3"/>
  <c r="M40" i="3"/>
  <c r="M56" i="3"/>
  <c r="M50" i="3"/>
  <c r="C66" i="3" l="1"/>
  <c r="C69" i="3"/>
  <c r="C67" i="3"/>
  <c r="C70" i="3" l="1"/>
</calcChain>
</file>

<file path=xl/sharedStrings.xml><?xml version="1.0" encoding="utf-8"?>
<sst xmlns="http://schemas.openxmlformats.org/spreadsheetml/2006/main" count="410" uniqueCount="196">
  <si>
    <t>FORMAT XLONE REPORT</t>
  </si>
  <si>
    <t>SUPPRESS ZERO</t>
  </si>
  <si>
    <t>*</t>
  </si>
  <si>
    <t>SET</t>
  </si>
  <si>
    <t>FireCon</t>
  </si>
  <si>
    <t>Formula</t>
  </si>
  <si>
    <t>LPSA</t>
  </si>
  <si>
    <t xml:space="preserve">E&amp;D </t>
  </si>
  <si>
    <t>USAR</t>
  </si>
  <si>
    <t>RCCO</t>
  </si>
  <si>
    <t>Net</t>
  </si>
  <si>
    <t>MRP</t>
  </si>
  <si>
    <t>Scheme</t>
  </si>
  <si>
    <t>To Finance</t>
  </si>
  <si>
    <t>Grant</t>
  </si>
  <si>
    <t>Cap Grant</t>
  </si>
  <si>
    <t>RCCO-EMR</t>
  </si>
  <si>
    <t>posted</t>
  </si>
  <si>
    <t>to do</t>
  </si>
  <si>
    <t>Borrowing</t>
  </si>
  <si>
    <t>LIFE</t>
  </si>
  <si>
    <t>REPEAT</t>
  </si>
  <si>
    <t>LIST</t>
  </si>
  <si>
    <t>086 - Ex Leased Appliances</t>
  </si>
  <si>
    <t>Vans</t>
  </si>
  <si>
    <t>Freelanders</t>
  </si>
  <si>
    <t>Other - error</t>
  </si>
  <si>
    <t>115 - Specialist Replacement Incident Support Vehicle</t>
  </si>
  <si>
    <t>129 - Pinzgauer Routine Replacement 4WD 2012/13</t>
  </si>
  <si>
    <t>REPEAT END</t>
  </si>
  <si>
    <t>Total</t>
  </si>
  <si>
    <t>:REPEAT</t>
  </si>
  <si>
    <t>:*</t>
  </si>
  <si>
    <t>:LIST</t>
  </si>
  <si>
    <t>012 - Pebworth</t>
  </si>
  <si>
    <t>049 - Malvern Refurb</t>
  </si>
  <si>
    <t>Strategic Training Facilities</t>
  </si>
  <si>
    <t>126 - Worcester Station</t>
  </si>
  <si>
    <t>157 - Hereford</t>
  </si>
  <si>
    <t>175 - Bromsgrove Day Crew Plus Welfare Equipment</t>
  </si>
  <si>
    <t>:REPEAT END</t>
  </si>
  <si>
    <t>083 - SRT Storage</t>
  </si>
  <si>
    <t>084 - RPE Cylinder Strategy</t>
  </si>
  <si>
    <t>110 - Up Grade to Lifts to Comply with Legislation</t>
  </si>
  <si>
    <t>119 - Evesham House Refurbishment</t>
  </si>
  <si>
    <t>131 - Hereford Safety Refurbishment</t>
  </si>
  <si>
    <t>134 - Stourport BA Wash</t>
  </si>
  <si>
    <t>135 - Asbestos Removal</t>
  </si>
  <si>
    <t>137 - Bromsgrove IT FIt Out</t>
  </si>
  <si>
    <t>142 - Droitwich Boiler Room Refurb 13 - 14 Scheme</t>
  </si>
  <si>
    <t>144 - Electrical Distribution Boards Replacement</t>
  </si>
  <si>
    <t>145 - Air Conditioning Gas Replacement 13 - 14 Scheme</t>
  </si>
  <si>
    <t>182 - USAR Intergration</t>
  </si>
  <si>
    <t>127 - Wide Area Network / Internet Improvement</t>
  </si>
  <si>
    <t>158 - Hardware/Computer Purchase 12-13</t>
  </si>
  <si>
    <t>159 - Computer Software 12-13</t>
  </si>
  <si>
    <t>169 - Hardware/Computer Purchase 13-14</t>
  </si>
  <si>
    <t>171 - Developments 13-14</t>
  </si>
  <si>
    <t>180 - Finance System Workflow</t>
  </si>
  <si>
    <t>174 - Large Animal Resue Equipment</t>
  </si>
  <si>
    <t>176 - UHRP / ISV Additional Equipment</t>
  </si>
  <si>
    <t>Minor Schemes - Other</t>
  </si>
  <si>
    <t>103 - Fire Control Replacement</t>
  </si>
  <si>
    <t>Fire Con Project Team</t>
  </si>
  <si>
    <t xml:space="preserve">Sub Total Minor Schemes </t>
  </si>
  <si>
    <t xml:space="preserve">Capital Budget </t>
  </si>
  <si>
    <t>Capital Strategy</t>
  </si>
  <si>
    <t>RCCO - including Reserves</t>
  </si>
  <si>
    <t>Cap Grants</t>
  </si>
  <si>
    <t>Cap Rcpts</t>
  </si>
  <si>
    <t>Net Borrow</t>
  </si>
  <si>
    <t>REPORT SETTINGS</t>
  </si>
  <si>
    <t>Description:</t>
  </si>
  <si>
    <t>Capital Actual Vs Budget Report</t>
  </si>
  <si>
    <t>Narration:</t>
  </si>
  <si>
    <t>Created By:</t>
  </si>
  <si>
    <t>TECHONE - 30-Jul-2007 14:20:39</t>
  </si>
  <si>
    <t>Destination:</t>
  </si>
  <si>
    <t>Allow Change=N;Drilldown Mode=None;Eval Vars In Excel Formulas=N;Destination=AnotherSheet;Output Type=ExcelWorkbook;Sheet Name=Report;Display Gridlines=N;Display Row and Column Headings=Y;Display PageBreaks=N;Collapse Groups=N;Standard Report=N</t>
  </si>
  <si>
    <t>Publishing:</t>
  </si>
  <si>
    <t>File Title=Capex Actual Vs Budget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</si>
  <si>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</si>
  <si>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</si>
  <si>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</si>
  <si>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</si>
  <si>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</si>
  <si>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</si>
  <si>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</si>
  <si>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</si>
  <si>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</si>
  <si>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</si>
  <si>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FROM</t>
  </si>
  <si>
    <t>From</t>
  </si>
  <si>
    <t>AlphaNumeric;Y;Y;Y;Specified;200</t>
  </si>
  <si>
    <t>1</t>
  </si>
  <si>
    <t>Variable 2:</t>
  </si>
  <si>
    <t>TO</t>
  </si>
  <si>
    <t>To</t>
  </si>
  <si>
    <t>{&amp;F1_CUR_PERIOD}</t>
  </si>
  <si>
    <t>Variable 3:</t>
  </si>
  <si>
    <t>ACTLDG</t>
  </si>
  <si>
    <t>Actual Capex ledger</t>
  </si>
  <si>
    <t>{&amp;F1_CAPEX_LDG}</t>
  </si>
  <si>
    <t>Variable 4:</t>
  </si>
  <si>
    <t>BUDLDG</t>
  </si>
  <si>
    <t>Budget Capex Ledger</t>
  </si>
  <si>
    <t>{&amp;F1_CAPEX_BUD}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</si>
  <si>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</si>
  <si>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</si>
  <si>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</si>
  <si>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</si>
  <si>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</si>
  <si>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</si>
  <si>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</si>
  <si>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F1GLPeriodBalances</t>
  </si>
  <si>
    <t>Parameters:</t>
  </si>
  <si>
    <t>ChartName=CAPITAL</t>
  </si>
  <si>
    <t>Drilldown:</t>
  </si>
  <si>
    <t>Heading Start Row=1;Heading Rows=7;Offline Min Rows=50;SecAttLinks=False;CombOfflineShts=False;DD Link Cols Type=All</t>
  </si>
  <si>
    <t>Column Name:</t>
  </si>
  <si>
    <t>Budget</t>
  </si>
  <si>
    <t>Actual</t>
  </si>
  <si>
    <t>Cmtmnt</t>
  </si>
  <si>
    <t>Ttl</t>
  </si>
  <si>
    <t>RemBud</t>
  </si>
  <si>
    <t>Column7</t>
  </si>
  <si>
    <t>Column8</t>
  </si>
  <si>
    <t>Action:</t>
  </si>
  <si>
    <t>PeriodBalance</t>
  </si>
  <si>
    <t>Commitment</t>
  </si>
  <si>
    <t>UserDefined</t>
  </si>
  <si>
    <t>Display</t>
  </si>
  <si>
    <t>Field:</t>
  </si>
  <si>
    <t>F1Lpb_BalAmt1</t>
  </si>
  <si>
    <t>F1La_TotalComAmt1</t>
  </si>
  <si>
    <t>Capital_Report</t>
  </si>
  <si>
    <t>Capital_Report_Description</t>
  </si>
  <si>
    <t>Details:</t>
  </si>
  <si>
    <t>Code - Description</t>
  </si>
  <si>
    <t>Display:</t>
  </si>
  <si>
    <t>Y</t>
  </si>
  <si>
    <t>N</t>
  </si>
  <si>
    <t>Use Column=Y;Display Column=Y;Title=Scheme;Title same as Column Name=Y;Type=SameAsColumn;Display Format Type=DefaultForType;Display Width=100;Link Options=None;Total Line Type=None</t>
  </si>
  <si>
    <t>Use Column=Y;Display Column=Y;Title=Budget;Title same as Column Name=Y;Type=SameAsColumn;Display Format Type=DefaultForType;Display Format=#,##0.00~sc~(#,##0.00);Display Width=100;Link Options=None;Total Line Type=None</t>
  </si>
  <si>
    <t>Use Column=Y;Display Column=Y;Title=Actual;Title same as Column Name=Y;Type=SameAsColumn;Display Format Type=DefaultForType;Display Format=#,##0.00~sc~(#,##0.00);Display Width=100;Link Options=None;Total Line Type=None</t>
  </si>
  <si>
    <t>Use Column=Y;Display Column=Y;Title=Cmtmnt;Title same as Column Name=Y;Type=SameAsColumn;Display Format Type=DefaultForType;Display Format=#,##0.00~sc~(#,##0.00);Display Width=100;Link Options=None;Total Line Type=None</t>
  </si>
  <si>
    <t>Use Column=Y;Display Column=Y;Title=Ttl;Title same as Column Name=Y;Type=SameAsColumn;Display Format Type=DefaultForType;Display Width=100;Link Options=None;Total Line Type=None</t>
  </si>
  <si>
    <t>Use Column=Y;Display Column=Y;Title=Rem Bud;Title same as Column Name=Y;Type=SameAsColumn;Display Format Type=DefaultForType;Display Width=100;Link Options=None;Total Line Type=None</t>
  </si>
  <si>
    <t>Use Column=Y;Display Column=Y;Title=Column 7;Title same as Column Name=Y;Type=SameAsColumn;Display Format Type=DefaultForType;Display Width=100;Link Options=None;Total Line Type=None</t>
  </si>
  <si>
    <t>Use Column=Y;Display Column=Y;Title=Column 8;Title same as Column Name=Y;Type=SameAsColumn;Display Format Type=DefaultForType;Display Width=100;Link Options=None;Total Line Type=None</t>
  </si>
  <si>
    <t>Ledger:</t>
  </si>
  <si>
    <t>{&amp;BUDLDG}</t>
  </si>
  <si>
    <t>{&amp;ACTLDG}</t>
  </si>
  <si>
    <t>Period:</t>
  </si>
  <si>
    <t>0</t>
  </si>
  <si>
    <t>Period To:</t>
  </si>
  <si>
    <t>13</t>
  </si>
  <si>
    <t>ROW COMMANDS</t>
  </si>
  <si>
    <t>Updated on 15-May-2014 11:11:48 by user MREOHORN</t>
  </si>
  <si>
    <t>Command</t>
  </si>
  <si>
    <t>Details</t>
  </si>
  <si>
    <t>Selection</t>
  </si>
  <si>
    <t>Search</t>
  </si>
  <si>
    <t>Value (Fr)</t>
  </si>
  <si>
    <t>Value (To)</t>
  </si>
  <si>
    <t>All;Delete</t>
  </si>
  <si>
    <t>All</t>
  </si>
  <si>
    <r>
      <t>Hereford &amp; Worcester Fire and Rescue Service</t>
    </r>
    <r>
      <rPr>
        <b/>
        <sz val="18"/>
        <rFont val="Arial"/>
        <family val="2"/>
      </rPr>
      <t xml:space="preserve"> : </t>
    </r>
  </si>
  <si>
    <t>Senior Management Board</t>
  </si>
  <si>
    <t>Capital Budget 2012-13 : XXX Quarter</t>
  </si>
  <si>
    <t>Level 1</t>
  </si>
  <si>
    <t>F1Ldg_Period</t>
  </si>
  <si>
    <t>between</t>
  </si>
  <si>
    <t>{&amp;FROM}</t>
  </si>
  <si>
    <t>{&amp;TO}</t>
  </si>
  <si>
    <t>Printed On: {&amp;DATE}</t>
  </si>
  <si>
    <t>Commitments</t>
  </si>
  <si>
    <t>Remainder</t>
  </si>
  <si>
    <t>Capital_Report;Y;Off</t>
  </si>
  <si>
    <t>100</t>
  </si>
  <si>
    <t>300</t>
  </si>
  <si>
    <t xml:space="preserve"> {&amp;ColumnDefn1.Capital_Report_Description}</t>
  </si>
  <si>
    <t>{Scheme};{Scheme_Description}</t>
  </si>
  <si>
    <t>Capital_Report;Y</t>
  </si>
  <si>
    <t>400</t>
  </si>
  <si>
    <t>899</t>
  </si>
  <si>
    <t>{&amp;ColumnDefn1.Capital_Report_Description}</t>
  </si>
  <si>
    <t>=</t>
  </si>
  <si>
    <t>900</t>
  </si>
  <si>
    <t>Capital Financing 2013/14</t>
  </si>
  <si>
    <t>CAPREP: 100 - Vehicles</t>
  </si>
  <si>
    <t>CAPREP: 200 - Major Building</t>
  </si>
  <si>
    <t xml:space="preserve">CAPREP: 400 - Minor Schemes </t>
  </si>
  <si>
    <t>Grand Total</t>
  </si>
  <si>
    <t>CAPREP: 500 - Minor Schemes IT</t>
  </si>
  <si>
    <t>CAPREP: 600 - Minor Schemes -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</si>
</sst>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\ #,##0_-;\-\ #,##0"/>
    <numFmt numFmtId="165" formatCode="\ #,##0.00_-;\-\ #,##0.00"/>
  </numFmts>
  <fonts count="15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18"/>
      <name val="Arial"/>
      <family val="2"/>
    </font>
    <font>
      <sz val="10"/>
      <name val="Helv"/>
      <charset val="204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9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41" fontId="0" fillId="2" borderId="2" xfId="0" applyNumberFormat="1" applyFill="1" applyBorder="1"/>
    <xf numFmtId="164" fontId="0" fillId="2" borderId="2" xfId="0" applyNumberFormat="1" applyFill="1" applyBorder="1"/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41" fontId="0" fillId="3" borderId="0" xfId="0" applyNumberFormat="1" applyFill="1"/>
    <xf numFmtId="164" fontId="0" fillId="3" borderId="0" xfId="0" applyNumberFormat="1" applyFill="1"/>
    <xf numFmtId="2" fontId="0" fillId="3" borderId="0" xfId="0" applyNumberFormat="1" applyFill="1"/>
    <xf numFmtId="0" fontId="4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41" fontId="0" fillId="4" borderId="0" xfId="0" applyNumberFormat="1" applyFill="1"/>
    <xf numFmtId="164" fontId="0" fillId="4" borderId="0" xfId="0" applyNumberFormat="1" applyFill="1"/>
    <xf numFmtId="2" fontId="0" fillId="4" borderId="0" xfId="0" applyNumberFormat="1" applyFill="1"/>
    <xf numFmtId="0" fontId="4" fillId="4" borderId="0" xfId="0" applyFont="1" applyFill="1"/>
    <xf numFmtId="0" fontId="3" fillId="4" borderId="0" xfId="0" quotePrefix="1" applyFont="1" applyFill="1"/>
    <xf numFmtId="41" fontId="3" fillId="3" borderId="0" xfId="0" applyNumberFormat="1" applyFont="1" applyFill="1"/>
    <xf numFmtId="164" fontId="3" fillId="3" borderId="0" xfId="0" applyNumberFormat="1" applyFont="1" applyFill="1"/>
    <xf numFmtId="2" fontId="3" fillId="3" borderId="0" xfId="0" applyNumberFormat="1" applyFont="1" applyFill="1"/>
    <xf numFmtId="41" fontId="3" fillId="3" borderId="0" xfId="0" quotePrefix="1" applyNumberFormat="1" applyFont="1" applyFill="1"/>
    <xf numFmtId="0" fontId="3" fillId="2" borderId="0" xfId="0" applyFont="1" applyFill="1"/>
    <xf numFmtId="0" fontId="4" fillId="2" borderId="0" xfId="0" applyFont="1" applyFill="1"/>
    <xf numFmtId="41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49" fontId="5" fillId="0" borderId="0" xfId="3" applyNumberFormat="1" applyFont="1"/>
    <xf numFmtId="4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41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7" fillId="0" borderId="0" xfId="0" applyFont="1"/>
    <xf numFmtId="0" fontId="11" fillId="5" borderId="3" xfId="0" applyFont="1" applyFill="1" applyBorder="1" applyAlignment="1">
      <alignment horizontal="center"/>
    </xf>
    <xf numFmtId="41" fontId="11" fillId="5" borderId="4" xfId="0" applyNumberFormat="1" applyFont="1" applyFill="1" applyBorder="1" applyAlignment="1">
      <alignment horizontal="center"/>
    </xf>
    <xf numFmtId="164" fontId="11" fillId="5" borderId="4" xfId="0" applyNumberFormat="1" applyFont="1" applyFill="1" applyBorder="1" applyAlignment="1">
      <alignment horizontal="center"/>
    </xf>
    <xf numFmtId="0" fontId="0" fillId="0" borderId="5" xfId="0" applyBorder="1"/>
    <xf numFmtId="41" fontId="0" fillId="0" borderId="5" xfId="0" applyNumberFormat="1" applyBorder="1"/>
    <xf numFmtId="164" fontId="0" fillId="0" borderId="5" xfId="0" applyNumberFormat="1" applyBorder="1"/>
    <xf numFmtId="0" fontId="8" fillId="0" borderId="6" xfId="0" applyFont="1" applyBorder="1"/>
    <xf numFmtId="41" fontId="0" fillId="0" borderId="6" xfId="0" applyNumberFormat="1" applyBorder="1"/>
    <xf numFmtId="164" fontId="0" fillId="0" borderId="6" xfId="0" applyNumberFormat="1" applyBorder="1"/>
    <xf numFmtId="41" fontId="3" fillId="0" borderId="7" xfId="0" applyNumberFormat="1" applyFont="1" applyBorder="1" applyAlignment="1">
      <alignment horizontal="left"/>
    </xf>
    <xf numFmtId="41" fontId="3" fillId="0" borderId="8" xfId="0" applyNumberFormat="1" applyFont="1" applyBorder="1" applyAlignment="1">
      <alignment horizontal="right"/>
    </xf>
    <xf numFmtId="41" fontId="3" fillId="0" borderId="7" xfId="0" applyNumberFormat="1" applyFont="1" applyBorder="1" applyAlignment="1">
      <alignment horizontal="right"/>
    </xf>
    <xf numFmtId="41" fontId="0" fillId="0" borderId="7" xfId="0" applyNumberFormat="1" applyBorder="1"/>
    <xf numFmtId="164" fontId="0" fillId="0" borderId="7" xfId="0" applyNumberFormat="1" applyBorder="1"/>
    <xf numFmtId="41" fontId="3" fillId="0" borderId="9" xfId="0" applyNumberFormat="1" applyFont="1" applyBorder="1" applyAlignment="1">
      <alignment horizontal="right"/>
    </xf>
    <xf numFmtId="41" fontId="3" fillId="0" borderId="10" xfId="0" applyNumberFormat="1" applyFont="1" applyBorder="1" applyAlignment="1">
      <alignment horizontal="right"/>
    </xf>
    <xf numFmtId="41" fontId="0" fillId="0" borderId="9" xfId="0" applyNumberFormat="1" applyBorder="1"/>
    <xf numFmtId="164" fontId="0" fillId="0" borderId="9" xfId="0" applyNumberFormat="1" applyBorder="1"/>
    <xf numFmtId="41" fontId="11" fillId="5" borderId="11" xfId="0" applyNumberFormat="1" applyFont="1" applyFill="1" applyBorder="1"/>
    <xf numFmtId="41" fontId="11" fillId="5" borderId="12" xfId="0" applyNumberFormat="1" applyFont="1" applyFill="1" applyBorder="1"/>
    <xf numFmtId="0" fontId="0" fillId="0" borderId="6" xfId="0" applyBorder="1"/>
    <xf numFmtId="41" fontId="0" fillId="0" borderId="2" xfId="0" applyNumberFormat="1" applyBorder="1"/>
    <xf numFmtId="164" fontId="0" fillId="0" borderId="2" xfId="0" applyNumberFormat="1" applyBorder="1"/>
    <xf numFmtId="0" fontId="3" fillId="0" borderId="2" xfId="0" applyFont="1" applyBorder="1"/>
    <xf numFmtId="41" fontId="3" fillId="0" borderId="2" xfId="0" applyNumberFormat="1" applyFont="1" applyBorder="1" applyAlignment="1">
      <alignment horizontal="right"/>
    </xf>
    <xf numFmtId="0" fontId="0" fillId="0" borderId="2" xfId="0" applyBorder="1"/>
    <xf numFmtId="49" fontId="6" fillId="0" borderId="0" xfId="3" applyNumberFormat="1" applyFont="1"/>
    <xf numFmtId="43" fontId="0" fillId="0" borderId="0" xfId="1" applyFont="1"/>
    <xf numFmtId="0" fontId="3" fillId="0" borderId="0" xfId="0" applyFont="1" applyAlignment="1">
      <alignment horizontal="center"/>
    </xf>
    <xf numFmtId="43" fontId="0" fillId="0" borderId="0" xfId="0" applyNumberForma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43" fontId="13" fillId="0" borderId="0" xfId="1" applyFont="1"/>
    <xf numFmtId="2" fontId="13" fillId="0" borderId="0" xfId="0" applyNumberFormat="1" applyFont="1"/>
    <xf numFmtId="41" fontId="1" fillId="3" borderId="13" xfId="0" applyNumberFormat="1" applyFont="1" applyFill="1" applyBorder="1"/>
    <xf numFmtId="165" fontId="1" fillId="3" borderId="14" xfId="0" applyNumberFormat="1" applyFont="1" applyFill="1" applyBorder="1"/>
    <xf numFmtId="41" fontId="1" fillId="3" borderId="15" xfId="0" applyNumberFormat="1" applyFont="1" applyFill="1" applyBorder="1"/>
    <xf numFmtId="165" fontId="1" fillId="3" borderId="16" xfId="0" applyNumberFormat="1" applyFont="1" applyFill="1" applyBorder="1"/>
    <xf numFmtId="41" fontId="1" fillId="3" borderId="17" xfId="0" applyNumberFormat="1" applyFont="1" applyFill="1" applyBorder="1"/>
    <xf numFmtId="165" fontId="1" fillId="3" borderId="18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43" fontId="1" fillId="2" borderId="11" xfId="0" applyNumberFormat="1" applyFont="1" applyFill="1" applyBorder="1" applyAlignment="1">
      <alignment horizontal="left"/>
    </xf>
    <xf numFmtId="43" fontId="1" fillId="0" borderId="4" xfId="0" applyNumberFormat="1" applyFont="1" applyBorder="1"/>
    <xf numFmtId="43" fontId="1" fillId="0" borderId="7" xfId="0" applyNumberFormat="1" applyFont="1" applyBorder="1"/>
    <xf numFmtId="43" fontId="1" fillId="0" borderId="9" xfId="0" applyNumberFormat="1" applyFont="1" applyBorder="1"/>
    <xf numFmtId="43" fontId="0" fillId="0" borderId="4" xfId="1" applyFont="1" applyBorder="1"/>
    <xf numFmtId="43" fontId="0" fillId="0" borderId="7" xfId="1" applyFont="1" applyBorder="1"/>
    <xf numFmtId="43" fontId="0" fillId="0" borderId="9" xfId="1" applyFont="1" applyBorder="1"/>
    <xf numFmtId="43" fontId="13" fillId="0" borderId="4" xfId="1" applyFont="1" applyBorder="1"/>
    <xf numFmtId="43" fontId="13" fillId="0" borderId="7" xfId="1" applyFont="1" applyBorder="1"/>
    <xf numFmtId="43" fontId="13" fillId="0" borderId="9" xfId="1" applyFont="1" applyBorder="1"/>
    <xf numFmtId="43" fontId="0" fillId="0" borderId="4" xfId="0" applyNumberFormat="1" applyBorder="1"/>
    <xf numFmtId="43" fontId="0" fillId="0" borderId="7" xfId="0" applyNumberFormat="1" applyBorder="1"/>
    <xf numFmtId="43" fontId="0" fillId="0" borderId="9" xfId="0" applyNumberFormat="1" applyBorder="1"/>
    <xf numFmtId="43" fontId="1" fillId="2" borderId="12" xfId="0" applyNumberFormat="1" applyFont="1" applyFill="1" applyBorder="1" applyAlignment="1">
      <alignment horizontal="left"/>
    </xf>
    <xf numFmtId="0" fontId="1" fillId="0" borderId="0" xfId="0" applyFont="1" applyFill="1" applyBorder="1"/>
    <xf numFmtId="43" fontId="1" fillId="0" borderId="7" xfId="0" applyNumberFormat="1" applyFont="1" applyFill="1" applyBorder="1"/>
    <xf numFmtId="43" fontId="1" fillId="0" borderId="7" xfId="0" applyNumberFormat="1" applyFont="1" applyFill="1" applyBorder="1" applyAlignment="1">
      <alignment horizontal="left"/>
    </xf>
    <xf numFmtId="43" fontId="1" fillId="0" borderId="0" xfId="0" applyNumberFormat="1" applyFont="1" applyFill="1" applyBorder="1"/>
    <xf numFmtId="165" fontId="1" fillId="0" borderId="0" xfId="0" applyNumberFormat="1" applyFont="1" applyFill="1" applyBorder="1"/>
    <xf numFmtId="0" fontId="8" fillId="0" borderId="0" xfId="0" applyFont="1"/>
    <xf numFmtId="43" fontId="3" fillId="0" borderId="4" xfId="1" applyFont="1" applyFill="1" applyBorder="1"/>
    <xf numFmtId="43" fontId="3" fillId="0" borderId="7" xfId="1" applyFont="1" applyFill="1" applyBorder="1"/>
    <xf numFmtId="43" fontId="0" fillId="0" borderId="7" xfId="1" applyFont="1" applyFill="1" applyBorder="1"/>
  </cellXfs>
  <cellStyles count="7">
    <cellStyle name="Comma" xfId="1" builtinId="3"/>
    <cellStyle name="Comma 2" xfId="2" xr:uid="{1F3A5A5C-3B9D-49BD-BA5D-72A27D724CFC}"/>
    <cellStyle name="Normal" xfId="0" builtinId="0"/>
    <cellStyle name="Normal 2" xfId="3" xr:uid="{9BC6A6EC-E490-4074-96E3-63FC1751F900}"/>
    <cellStyle name="Normal 3" xfId="4" xr:uid="{D311FB55-4EF9-4EAD-B230-7EC9B5F06248}"/>
    <cellStyle name="Normal 4" xfId="5" xr:uid="{DD17047E-C3BD-40E1-B218-D529A7E0C6DC}"/>
    <cellStyle name="Style 1" xfId="6" xr:uid="{6E9AFD74-F306-40A6-8515-AEDA38DF5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3F44-DBF2-4B75-9CA5-E73008069F01}">
  <sheetPr>
    <pageSetUpPr fitToPage="1"/>
  </sheetPr>
  <dimension ref="A1:N106"/>
  <sheetViews>
    <sheetView showGridLines="0" tabSelected="1" topLeftCell="B1" workbookViewId="0">
      <pane xSplit="1" ySplit="4" topLeftCell="C5" activePane="bottomRight" state="frozen"/>
      <selection pane="topRight" activeCell="C2" sqref="C2"/>
      <selection pane="bottomLeft" activeCell="B8" sqref="B8"/>
      <selection pane="bottomRight" activeCell="F43" sqref="F43"/>
    </sheetView>
  </sheetViews>
  <sheetFormatPr defaultRowHeight="12.75"/>
  <cols>
    <col min="1" max="1" width="14.7109375" style="15" hidden="1" customWidth="1"/>
    <col min="2" max="2" width="62.7109375" customWidth="1"/>
    <col min="3" max="3" width="12.85546875" style="35" bestFit="1" customWidth="1"/>
    <col min="4" max="4" width="3" style="99" customWidth="1"/>
    <col min="5" max="5" width="10.28515625" bestFit="1" customWidth="1"/>
    <col min="6" max="6" width="12.85546875" bestFit="1" customWidth="1"/>
    <col min="7" max="8" width="12.85546875" customWidth="1"/>
    <col min="9" max="9" width="12.85546875" style="73" customWidth="1"/>
    <col min="10" max="10" width="11.28515625" bestFit="1" customWidth="1"/>
    <col min="11" max="11" width="11.28515625" style="73" bestFit="1" customWidth="1"/>
    <col min="12" max="12" width="3.5703125" style="99" customWidth="1"/>
    <col min="13" max="13" width="12.85546875" bestFit="1" customWidth="1"/>
    <col min="14" max="14" width="10.28515625" bestFit="1" customWidth="1"/>
  </cols>
  <sheetData>
    <row r="1" spans="1:14" ht="23.25">
      <c r="A1" s="14" t="s">
        <v>2</v>
      </c>
      <c r="B1" s="67" t="s">
        <v>189</v>
      </c>
    </row>
    <row r="2" spans="1:14" s="39" customFormat="1">
      <c r="A2" s="14" t="s">
        <v>3</v>
      </c>
      <c r="B2" s="35"/>
      <c r="C2" s="35"/>
      <c r="D2" s="99"/>
      <c r="I2" s="73"/>
      <c r="K2" s="73"/>
      <c r="L2" s="99"/>
    </row>
    <row r="3" spans="1:14" s="39" customFormat="1">
      <c r="A3" s="14" t="s">
        <v>2</v>
      </c>
      <c r="B3" s="40"/>
      <c r="C3" s="35"/>
      <c r="D3" s="99"/>
      <c r="E3" s="72" t="s">
        <v>4</v>
      </c>
      <c r="F3" s="72" t="s">
        <v>5</v>
      </c>
      <c r="G3" s="72" t="s">
        <v>6</v>
      </c>
      <c r="H3" s="72" t="s">
        <v>7</v>
      </c>
      <c r="I3" s="74" t="s">
        <v>8</v>
      </c>
      <c r="J3" s="72" t="s">
        <v>9</v>
      </c>
      <c r="K3" s="74" t="s">
        <v>9</v>
      </c>
      <c r="L3" s="99"/>
      <c r="M3" s="72" t="s">
        <v>10</v>
      </c>
      <c r="N3" s="69" t="s">
        <v>11</v>
      </c>
    </row>
    <row r="4" spans="1:14" s="39" customFormat="1">
      <c r="A4" s="14" t="s">
        <v>2</v>
      </c>
      <c r="D4" s="99"/>
      <c r="E4" s="72" t="s">
        <v>14</v>
      </c>
      <c r="F4" s="72" t="s">
        <v>14</v>
      </c>
      <c r="G4" s="72" t="s">
        <v>15</v>
      </c>
      <c r="H4" s="72" t="s">
        <v>15</v>
      </c>
      <c r="I4" s="74" t="s">
        <v>16</v>
      </c>
      <c r="J4" s="72" t="s">
        <v>17</v>
      </c>
      <c r="K4" s="74" t="s">
        <v>18</v>
      </c>
      <c r="L4" s="99"/>
      <c r="M4" s="72" t="s">
        <v>19</v>
      </c>
      <c r="N4" s="69" t="s">
        <v>20</v>
      </c>
    </row>
    <row r="5" spans="1:14">
      <c r="A5" s="14" t="s">
        <v>21</v>
      </c>
      <c r="B5" s="44"/>
    </row>
    <row r="6" spans="1:14" ht="15.75">
      <c r="A6" s="14" t="s">
        <v>2</v>
      </c>
      <c r="B6" s="47" t="s">
        <v>190</v>
      </c>
      <c r="E6" s="68"/>
      <c r="F6" s="68"/>
      <c r="G6" s="68"/>
      <c r="H6" s="68"/>
      <c r="I6" s="75"/>
      <c r="J6" s="68"/>
      <c r="K6" s="75"/>
    </row>
    <row r="7" spans="1:14">
      <c r="A7" s="14"/>
      <c r="B7" s="83" t="s">
        <v>12</v>
      </c>
      <c r="C7" s="83" t="s">
        <v>13</v>
      </c>
      <c r="E7" s="83"/>
      <c r="F7" s="83"/>
      <c r="G7" s="83"/>
      <c r="H7" s="83"/>
      <c r="I7" s="83"/>
      <c r="J7" s="83"/>
      <c r="K7" s="83"/>
      <c r="M7" s="83"/>
    </row>
    <row r="8" spans="1:14">
      <c r="A8" s="14" t="s">
        <v>22</v>
      </c>
      <c r="B8" s="50" t="s">
        <v>23</v>
      </c>
      <c r="C8" s="86">
        <v>36360</v>
      </c>
      <c r="D8" s="100"/>
      <c r="E8" s="89"/>
      <c r="F8" s="89"/>
      <c r="G8" s="89"/>
      <c r="H8" s="89"/>
      <c r="I8" s="92"/>
      <c r="J8" s="105">
        <v>36360</v>
      </c>
      <c r="K8" s="92"/>
      <c r="L8" s="100"/>
      <c r="M8" s="95">
        <f t="shared" ref="M8:M13" si="0">C8-E8-F8-G8-H8-I8-J8-K8</f>
        <v>0</v>
      </c>
    </row>
    <row r="9" spans="1:14">
      <c r="A9" s="14"/>
      <c r="B9" s="50" t="s">
        <v>24</v>
      </c>
      <c r="C9" s="87">
        <v>44243.5</v>
      </c>
      <c r="D9" s="100"/>
      <c r="E9" s="90"/>
      <c r="F9" s="90"/>
      <c r="G9" s="90"/>
      <c r="H9" s="90"/>
      <c r="I9" s="93"/>
      <c r="J9" s="106"/>
      <c r="K9" s="93"/>
      <c r="L9" s="100"/>
      <c r="M9" s="96">
        <f t="shared" si="0"/>
        <v>44243.5</v>
      </c>
      <c r="N9">
        <v>6</v>
      </c>
    </row>
    <row r="10" spans="1:14">
      <c r="A10" s="14"/>
      <c r="B10" s="50" t="s">
        <v>25</v>
      </c>
      <c r="C10" s="87">
        <v>67345.41</v>
      </c>
      <c r="D10" s="100"/>
      <c r="E10" s="90"/>
      <c r="F10" s="90"/>
      <c r="G10" s="90"/>
      <c r="H10" s="90"/>
      <c r="I10" s="93"/>
      <c r="J10" s="106">
        <v>67345.41</v>
      </c>
      <c r="K10" s="93"/>
      <c r="L10" s="100"/>
      <c r="M10" s="96">
        <f t="shared" si="0"/>
        <v>0</v>
      </c>
      <c r="N10" s="70">
        <f>+M10</f>
        <v>0</v>
      </c>
    </row>
    <row r="11" spans="1:14">
      <c r="A11" s="14"/>
      <c r="B11" s="50" t="s">
        <v>26</v>
      </c>
      <c r="C11" s="87"/>
      <c r="D11" s="100"/>
      <c r="E11" s="90"/>
      <c r="F11" s="90"/>
      <c r="G11" s="90"/>
      <c r="H11" s="90"/>
      <c r="I11" s="93"/>
      <c r="J11" s="106">
        <v>-4450</v>
      </c>
      <c r="K11" s="93">
        <v>4450</v>
      </c>
      <c r="L11" s="100"/>
      <c r="M11" s="96">
        <f t="shared" si="0"/>
        <v>0</v>
      </c>
      <c r="N11" s="70"/>
    </row>
    <row r="12" spans="1:14">
      <c r="A12" s="14" t="s">
        <v>22</v>
      </c>
      <c r="B12" s="50" t="s">
        <v>27</v>
      </c>
      <c r="C12" s="87">
        <v>185</v>
      </c>
      <c r="D12" s="100"/>
      <c r="E12" s="90"/>
      <c r="F12" s="90"/>
      <c r="G12" s="90"/>
      <c r="H12" s="90"/>
      <c r="I12" s="93"/>
      <c r="J12" s="107"/>
      <c r="K12" s="93"/>
      <c r="L12" s="100"/>
      <c r="M12" s="96">
        <f t="shared" si="0"/>
        <v>185</v>
      </c>
      <c r="N12">
        <v>8</v>
      </c>
    </row>
    <row r="13" spans="1:14">
      <c r="A13" s="14" t="s">
        <v>22</v>
      </c>
      <c r="B13" s="50" t="s">
        <v>28</v>
      </c>
      <c r="C13" s="87">
        <v>48163.37</v>
      </c>
      <c r="D13" s="100"/>
      <c r="E13" s="90"/>
      <c r="F13" s="90"/>
      <c r="G13" s="90"/>
      <c r="H13" s="90"/>
      <c r="I13" s="93"/>
      <c r="J13" s="90"/>
      <c r="K13" s="93"/>
      <c r="L13" s="100"/>
      <c r="M13" s="96">
        <f t="shared" si="0"/>
        <v>48163.37</v>
      </c>
      <c r="N13">
        <v>10</v>
      </c>
    </row>
    <row r="14" spans="1:14">
      <c r="A14" s="14" t="s">
        <v>29</v>
      </c>
      <c r="B14" s="84" t="s">
        <v>30</v>
      </c>
      <c r="C14" s="85">
        <f>SUM(C8:C13)</f>
        <v>196297.28</v>
      </c>
      <c r="D14" s="101"/>
      <c r="E14" s="85">
        <f>SUM(E8:E13)</f>
        <v>0</v>
      </c>
      <c r="F14" s="85">
        <f>SUM(F8:F13)</f>
        <v>0</v>
      </c>
      <c r="G14" s="85">
        <f>SUM(G8:G13)</f>
        <v>0</v>
      </c>
      <c r="H14" s="85">
        <f>SUM(H8:H13)</f>
        <v>0</v>
      </c>
      <c r="I14" s="85">
        <f>SUM(I8:I13)</f>
        <v>0</v>
      </c>
      <c r="J14" s="85">
        <f>SUM(J8:J13)</f>
        <v>99255.41</v>
      </c>
      <c r="K14" s="85">
        <f>SUM(K8:K13)</f>
        <v>4450</v>
      </c>
      <c r="L14" s="101"/>
      <c r="M14" s="85">
        <f>SUM(M8:M13)</f>
        <v>92591.87</v>
      </c>
    </row>
    <row r="15" spans="1:14">
      <c r="A15" s="14" t="s">
        <v>31</v>
      </c>
      <c r="B15" s="44"/>
      <c r="C15" s="71"/>
      <c r="D15" s="102"/>
      <c r="E15" s="68"/>
      <c r="F15" s="68"/>
      <c r="G15" s="68"/>
      <c r="H15" s="68"/>
      <c r="I15" s="75"/>
      <c r="J15" s="68"/>
      <c r="K15" s="75"/>
      <c r="L15" s="102"/>
      <c r="M15" s="70"/>
    </row>
    <row r="16" spans="1:14" ht="15.75">
      <c r="A16" s="14" t="s">
        <v>32</v>
      </c>
      <c r="B16" s="104" t="s">
        <v>191</v>
      </c>
      <c r="C16" s="71"/>
      <c r="D16" s="102"/>
      <c r="E16" s="68"/>
      <c r="F16" s="68"/>
      <c r="G16" s="68"/>
      <c r="H16" s="68"/>
      <c r="I16" s="75"/>
      <c r="J16" s="68"/>
      <c r="K16" s="75"/>
      <c r="L16" s="102"/>
      <c r="M16" s="70"/>
    </row>
    <row r="17" spans="1:14">
      <c r="A17" s="14"/>
      <c r="B17" s="83" t="s">
        <v>12</v>
      </c>
      <c r="C17" s="83" t="s">
        <v>13</v>
      </c>
      <c r="E17" s="83"/>
      <c r="F17" s="83"/>
      <c r="G17" s="83"/>
      <c r="H17" s="83"/>
      <c r="I17" s="83"/>
      <c r="J17" s="83"/>
      <c r="K17" s="83"/>
      <c r="M17" s="83"/>
    </row>
    <row r="18" spans="1:14">
      <c r="A18" s="14" t="s">
        <v>33</v>
      </c>
      <c r="B18" s="50" t="s">
        <v>34</v>
      </c>
      <c r="C18" s="86">
        <v>14607.57</v>
      </c>
      <c r="D18" s="100"/>
      <c r="E18" s="89"/>
      <c r="F18" s="89"/>
      <c r="G18" s="89"/>
      <c r="H18" s="89"/>
      <c r="I18" s="92"/>
      <c r="J18" s="89"/>
      <c r="K18" s="92"/>
      <c r="L18" s="100"/>
      <c r="M18" s="95">
        <f t="shared" ref="M18:M23" si="1">C18-E18-F18-G18-H18-I18-J18-K18</f>
        <v>14607.57</v>
      </c>
      <c r="N18">
        <v>50</v>
      </c>
    </row>
    <row r="19" spans="1:14">
      <c r="A19" s="14" t="s">
        <v>33</v>
      </c>
      <c r="B19" s="50" t="s">
        <v>35</v>
      </c>
      <c r="C19" s="87">
        <v>1086739.83</v>
      </c>
      <c r="D19" s="100"/>
      <c r="E19" s="90"/>
      <c r="F19" s="90">
        <v>1086739.83</v>
      </c>
      <c r="G19" s="90"/>
      <c r="H19" s="90"/>
      <c r="I19" s="93"/>
      <c r="J19" s="90"/>
      <c r="K19" s="93"/>
      <c r="L19" s="100"/>
      <c r="M19" s="96">
        <f t="shared" si="1"/>
        <v>0</v>
      </c>
    </row>
    <row r="20" spans="1:14">
      <c r="A20" s="14"/>
      <c r="B20" s="50" t="s">
        <v>36</v>
      </c>
      <c r="C20" s="87">
        <v>603459.16</v>
      </c>
      <c r="D20" s="100"/>
      <c r="E20" s="90"/>
      <c r="F20" s="90"/>
      <c r="G20" s="90">
        <v>83000</v>
      </c>
      <c r="H20" s="90">
        <v>9000</v>
      </c>
      <c r="I20" s="93">
        <v>59500</v>
      </c>
      <c r="J20" s="90"/>
      <c r="K20" s="93">
        <v>451959.16</v>
      </c>
      <c r="L20" s="100"/>
      <c r="M20" s="96">
        <f t="shared" si="1"/>
        <v>0</v>
      </c>
    </row>
    <row r="21" spans="1:14">
      <c r="A21" s="14" t="s">
        <v>33</v>
      </c>
      <c r="B21" s="50" t="s">
        <v>37</v>
      </c>
      <c r="C21" s="87">
        <v>374278.75</v>
      </c>
      <c r="D21" s="100"/>
      <c r="E21" s="90"/>
      <c r="F21" s="90">
        <v>374278.75</v>
      </c>
      <c r="G21" s="90"/>
      <c r="H21" s="90"/>
      <c r="I21" s="93"/>
      <c r="J21" s="90"/>
      <c r="K21" s="93"/>
      <c r="L21" s="100"/>
      <c r="M21" s="96">
        <f t="shared" si="1"/>
        <v>0</v>
      </c>
    </row>
    <row r="22" spans="1:14">
      <c r="A22" s="14" t="s">
        <v>33</v>
      </c>
      <c r="B22" s="50" t="s">
        <v>38</v>
      </c>
      <c r="C22" s="87">
        <v>38693.800000000003</v>
      </c>
      <c r="D22" s="100"/>
      <c r="E22" s="90"/>
      <c r="F22" s="90"/>
      <c r="G22" s="90"/>
      <c r="H22" s="90"/>
      <c r="I22" s="93"/>
      <c r="J22" s="90"/>
      <c r="K22" s="93"/>
      <c r="L22" s="100"/>
      <c r="M22" s="96">
        <f t="shared" si="1"/>
        <v>38693.800000000003</v>
      </c>
      <c r="N22">
        <v>50</v>
      </c>
    </row>
    <row r="23" spans="1:14">
      <c r="A23" s="14" t="s">
        <v>33</v>
      </c>
      <c r="B23" s="50" t="s">
        <v>39</v>
      </c>
      <c r="C23" s="87">
        <v>11923.04</v>
      </c>
      <c r="D23" s="100"/>
      <c r="E23" s="90"/>
      <c r="F23" s="90"/>
      <c r="G23" s="90"/>
      <c r="H23" s="90"/>
      <c r="I23" s="93"/>
      <c r="J23" s="90"/>
      <c r="K23" s="93"/>
      <c r="L23" s="100"/>
      <c r="M23" s="96">
        <f t="shared" si="1"/>
        <v>11923.04</v>
      </c>
      <c r="N23">
        <v>50</v>
      </c>
    </row>
    <row r="24" spans="1:14">
      <c r="A24" s="14" t="s">
        <v>40</v>
      </c>
      <c r="B24" s="84" t="s">
        <v>30</v>
      </c>
      <c r="C24" s="85">
        <f>SUM(C18:C23)</f>
        <v>2129702.15</v>
      </c>
      <c r="D24" s="101"/>
      <c r="E24" s="85">
        <f>SUM(E18:E23)</f>
        <v>0</v>
      </c>
      <c r="F24" s="85">
        <f>SUM(F18:F23)</f>
        <v>1461018.58</v>
      </c>
      <c r="G24" s="85">
        <f>SUM(G18:G23)</f>
        <v>83000</v>
      </c>
      <c r="H24" s="85">
        <f>SUM(H18:H23)</f>
        <v>9000</v>
      </c>
      <c r="I24" s="85">
        <f>SUM(I18:I23)</f>
        <v>59500</v>
      </c>
      <c r="J24" s="85">
        <f>SUM(J18:J23)</f>
        <v>0</v>
      </c>
      <c r="K24" s="85">
        <f>SUM(K18:K23)</f>
        <v>451959.16</v>
      </c>
      <c r="L24" s="101"/>
      <c r="M24" s="85">
        <f>SUM(M18:M23)</f>
        <v>65224.41</v>
      </c>
    </row>
    <row r="25" spans="1:14" s="34" customFormat="1">
      <c r="A25" s="14" t="s">
        <v>21</v>
      </c>
      <c r="B25"/>
      <c r="C25" s="71"/>
      <c r="D25" s="102"/>
      <c r="E25" s="68"/>
      <c r="F25" s="68"/>
      <c r="G25" s="68"/>
      <c r="H25" s="68"/>
      <c r="I25" s="75"/>
      <c r="J25" s="68"/>
      <c r="K25" s="75"/>
      <c r="L25" s="102"/>
      <c r="M25" s="70"/>
    </row>
    <row r="26" spans="1:14" s="34" customFormat="1" ht="15.75">
      <c r="A26" s="14" t="s">
        <v>2</v>
      </c>
      <c r="B26" s="47" t="s">
        <v>192</v>
      </c>
      <c r="C26" s="71"/>
      <c r="D26" s="102"/>
      <c r="E26" s="68"/>
      <c r="F26" s="68"/>
      <c r="G26" s="68"/>
      <c r="H26" s="68"/>
      <c r="I26" s="75"/>
      <c r="J26" s="68"/>
      <c r="K26" s="75"/>
      <c r="L26" s="102"/>
      <c r="M26" s="70"/>
      <c r="N26"/>
    </row>
    <row r="27" spans="1:14">
      <c r="A27" s="14"/>
      <c r="B27" s="83" t="s">
        <v>12</v>
      </c>
      <c r="C27" s="83" t="s">
        <v>13</v>
      </c>
      <c r="E27" s="83"/>
      <c r="F27" s="83"/>
      <c r="G27" s="83"/>
      <c r="H27" s="83"/>
      <c r="I27" s="83"/>
      <c r="J27" s="83"/>
      <c r="K27" s="83"/>
      <c r="M27" s="83"/>
    </row>
    <row r="28" spans="1:14" s="34" customFormat="1">
      <c r="A28" s="14" t="s">
        <v>22</v>
      </c>
      <c r="B28" s="50" t="s">
        <v>41</v>
      </c>
      <c r="C28" s="86">
        <v>7410</v>
      </c>
      <c r="D28" s="100"/>
      <c r="E28" s="89"/>
      <c r="F28" s="89"/>
      <c r="G28" s="89"/>
      <c r="H28" s="89"/>
      <c r="I28" s="92"/>
      <c r="J28" s="89"/>
      <c r="K28" s="92">
        <v>4450</v>
      </c>
      <c r="L28" s="100"/>
      <c r="M28" s="95">
        <f t="shared" ref="M28:M39" si="2">C28-E28-F28-G28-H28-I28-J28-K28</f>
        <v>2960</v>
      </c>
      <c r="N28">
        <v>50</v>
      </c>
    </row>
    <row r="29" spans="1:14" s="34" customFormat="1">
      <c r="A29" s="14" t="s">
        <v>22</v>
      </c>
      <c r="B29" s="50" t="s">
        <v>42</v>
      </c>
      <c r="C29" s="87">
        <v>41736.550000000003</v>
      </c>
      <c r="D29" s="100"/>
      <c r="E29" s="90"/>
      <c r="F29" s="90"/>
      <c r="G29" s="90"/>
      <c r="H29" s="90"/>
      <c r="I29" s="93"/>
      <c r="J29" s="90"/>
      <c r="K29" s="93"/>
      <c r="L29" s="100"/>
      <c r="M29" s="96">
        <f t="shared" si="2"/>
        <v>41736.550000000003</v>
      </c>
      <c r="N29">
        <v>50</v>
      </c>
    </row>
    <row r="30" spans="1:14" s="34" customFormat="1">
      <c r="A30" s="14" t="s">
        <v>22</v>
      </c>
      <c r="B30" s="50" t="s">
        <v>43</v>
      </c>
      <c r="C30" s="87">
        <v>756.08</v>
      </c>
      <c r="D30" s="100"/>
      <c r="E30" s="90"/>
      <c r="F30" s="90"/>
      <c r="G30" s="90"/>
      <c r="H30" s="90"/>
      <c r="I30" s="93"/>
      <c r="J30" s="90"/>
      <c r="K30" s="93"/>
      <c r="L30" s="100"/>
      <c r="M30" s="96">
        <f t="shared" si="2"/>
        <v>756.08</v>
      </c>
      <c r="N30">
        <v>50</v>
      </c>
    </row>
    <row r="31" spans="1:14" s="34" customFormat="1">
      <c r="A31" s="14" t="s">
        <v>22</v>
      </c>
      <c r="B31" s="50" t="s">
        <v>44</v>
      </c>
      <c r="C31" s="87">
        <v>601.33000000000004</v>
      </c>
      <c r="D31" s="100"/>
      <c r="E31" s="90"/>
      <c r="F31" s="90"/>
      <c r="G31" s="90"/>
      <c r="H31" s="90"/>
      <c r="I31" s="93"/>
      <c r="J31" s="90"/>
      <c r="K31" s="93"/>
      <c r="L31" s="100"/>
      <c r="M31" s="96">
        <f t="shared" si="2"/>
        <v>601.33000000000004</v>
      </c>
      <c r="N31">
        <v>50</v>
      </c>
    </row>
    <row r="32" spans="1:14" s="34" customFormat="1">
      <c r="A32" s="14" t="s">
        <v>22</v>
      </c>
      <c r="B32" s="50" t="s">
        <v>45</v>
      </c>
      <c r="C32" s="87">
        <v>668.4</v>
      </c>
      <c r="D32" s="100"/>
      <c r="E32" s="90"/>
      <c r="F32" s="90"/>
      <c r="G32" s="90"/>
      <c r="H32" s="90"/>
      <c r="I32" s="93"/>
      <c r="J32" s="90"/>
      <c r="K32" s="93"/>
      <c r="L32" s="100"/>
      <c r="M32" s="96">
        <f t="shared" si="2"/>
        <v>668.4</v>
      </c>
      <c r="N32">
        <v>50</v>
      </c>
    </row>
    <row r="33" spans="1:14" s="34" customFormat="1">
      <c r="A33" s="14" t="s">
        <v>22</v>
      </c>
      <c r="B33" s="50" t="s">
        <v>46</v>
      </c>
      <c r="C33" s="87">
        <v>14059.83</v>
      </c>
      <c r="D33" s="100"/>
      <c r="E33" s="90"/>
      <c r="F33" s="90"/>
      <c r="G33" s="90"/>
      <c r="H33" s="90"/>
      <c r="I33" s="93"/>
      <c r="J33" s="90"/>
      <c r="K33" s="93"/>
      <c r="L33" s="100"/>
      <c r="M33" s="96">
        <f t="shared" si="2"/>
        <v>14059.83</v>
      </c>
      <c r="N33">
        <v>50</v>
      </c>
    </row>
    <row r="34" spans="1:14" s="34" customFormat="1">
      <c r="A34" s="14" t="s">
        <v>22</v>
      </c>
      <c r="B34" s="50" t="s">
        <v>47</v>
      </c>
      <c r="C34" s="87">
        <v>14764.54</v>
      </c>
      <c r="D34" s="100"/>
      <c r="E34" s="90"/>
      <c r="F34" s="90"/>
      <c r="G34" s="90"/>
      <c r="H34" s="90"/>
      <c r="I34" s="93"/>
      <c r="J34" s="90"/>
      <c r="K34" s="93"/>
      <c r="L34" s="100"/>
      <c r="M34" s="96">
        <f t="shared" si="2"/>
        <v>14764.54</v>
      </c>
      <c r="N34">
        <v>50</v>
      </c>
    </row>
    <row r="35" spans="1:14" s="34" customFormat="1">
      <c r="A35" s="14" t="s">
        <v>22</v>
      </c>
      <c r="B35" s="50" t="s">
        <v>48</v>
      </c>
      <c r="C35" s="87">
        <v>27482.57</v>
      </c>
      <c r="D35" s="100"/>
      <c r="E35" s="90"/>
      <c r="F35" s="90"/>
      <c r="G35" s="90"/>
      <c r="H35" s="90"/>
      <c r="I35" s="93"/>
      <c r="J35" s="90"/>
      <c r="K35" s="93"/>
      <c r="L35" s="100"/>
      <c r="M35" s="96">
        <f t="shared" si="2"/>
        <v>27482.57</v>
      </c>
      <c r="N35">
        <v>50</v>
      </c>
    </row>
    <row r="36" spans="1:14" s="34" customFormat="1">
      <c r="A36" s="14" t="s">
        <v>22</v>
      </c>
      <c r="B36" s="50" t="s">
        <v>49</v>
      </c>
      <c r="C36" s="87">
        <v>17345.5</v>
      </c>
      <c r="D36" s="100"/>
      <c r="E36" s="90"/>
      <c r="F36" s="90"/>
      <c r="G36" s="90"/>
      <c r="H36" s="90"/>
      <c r="I36" s="93"/>
      <c r="J36" s="90"/>
      <c r="K36" s="93"/>
      <c r="L36" s="100"/>
      <c r="M36" s="96">
        <f t="shared" si="2"/>
        <v>17345.5</v>
      </c>
      <c r="N36">
        <v>50</v>
      </c>
    </row>
    <row r="37" spans="1:14" s="34" customFormat="1">
      <c r="A37" s="14" t="s">
        <v>22</v>
      </c>
      <c r="B37" s="50" t="s">
        <v>50</v>
      </c>
      <c r="C37" s="87">
        <v>42212.7</v>
      </c>
      <c r="D37" s="100"/>
      <c r="E37" s="90"/>
      <c r="F37" s="90"/>
      <c r="G37" s="90"/>
      <c r="H37" s="90"/>
      <c r="I37" s="93"/>
      <c r="J37" s="90"/>
      <c r="K37" s="93"/>
      <c r="L37" s="100"/>
      <c r="M37" s="96">
        <f t="shared" si="2"/>
        <v>42212.7</v>
      </c>
      <c r="N37">
        <v>50</v>
      </c>
    </row>
    <row r="38" spans="1:14" s="34" customFormat="1">
      <c r="A38" s="14" t="s">
        <v>22</v>
      </c>
      <c r="B38" s="50" t="s">
        <v>51</v>
      </c>
      <c r="C38" s="87">
        <v>35229.67</v>
      </c>
      <c r="D38" s="100"/>
      <c r="E38" s="90"/>
      <c r="F38" s="90"/>
      <c r="G38" s="90"/>
      <c r="H38" s="90"/>
      <c r="I38" s="93"/>
      <c r="J38" s="90"/>
      <c r="K38" s="93"/>
      <c r="L38" s="100"/>
      <c r="M38" s="96">
        <f t="shared" si="2"/>
        <v>35229.67</v>
      </c>
      <c r="N38">
        <v>50</v>
      </c>
    </row>
    <row r="39" spans="1:14" s="34" customFormat="1">
      <c r="A39" s="14" t="s">
        <v>22</v>
      </c>
      <c r="B39" s="50" t="s">
        <v>52</v>
      </c>
      <c r="C39" s="87">
        <v>44767.65</v>
      </c>
      <c r="D39" s="100"/>
      <c r="E39" s="90"/>
      <c r="F39" s="90"/>
      <c r="G39" s="90"/>
      <c r="H39" s="90"/>
      <c r="I39" s="93"/>
      <c r="J39" s="90">
        <v>44767.5</v>
      </c>
      <c r="K39" s="93">
        <v>0.15</v>
      </c>
      <c r="L39" s="100"/>
      <c r="M39" s="96">
        <f t="shared" si="2"/>
        <v>1.4551970739518083E-12</v>
      </c>
      <c r="N39">
        <v>50</v>
      </c>
    </row>
    <row r="40" spans="1:14" s="34" customFormat="1">
      <c r="A40" s="14" t="s">
        <v>29</v>
      </c>
      <c r="B40" s="84" t="s">
        <v>30</v>
      </c>
      <c r="C40" s="85">
        <f>SUM(C28:C39)</f>
        <v>247034.81999999998</v>
      </c>
      <c r="D40" s="101"/>
      <c r="E40" s="85">
        <f>SUM(E28:E39)</f>
        <v>0</v>
      </c>
      <c r="F40" s="85">
        <f>SUM(F28:F39)</f>
        <v>0</v>
      </c>
      <c r="G40" s="85">
        <f>SUM(G28:G39)</f>
        <v>0</v>
      </c>
      <c r="H40" s="85">
        <f>SUM(H28:H39)</f>
        <v>0</v>
      </c>
      <c r="I40" s="85">
        <f>SUM(I28:I39)</f>
        <v>0</v>
      </c>
      <c r="J40" s="98">
        <f>SUM(J28:J39)</f>
        <v>44767.5</v>
      </c>
      <c r="K40" s="85">
        <f>SUM(K28:K39)</f>
        <v>4450.1499999999996</v>
      </c>
      <c r="L40" s="101"/>
      <c r="M40" s="85">
        <f>SUM(M28:M39)</f>
        <v>197817.16999999998</v>
      </c>
      <c r="N40"/>
    </row>
    <row r="41" spans="1:14" s="34" customFormat="1">
      <c r="A41" s="14" t="s">
        <v>31</v>
      </c>
      <c r="B41"/>
      <c r="C41" s="71"/>
      <c r="D41" s="102"/>
      <c r="E41" s="68"/>
      <c r="F41" s="68"/>
      <c r="G41" s="68"/>
      <c r="H41" s="68"/>
      <c r="I41" s="75"/>
      <c r="J41" s="68"/>
      <c r="K41" s="75"/>
      <c r="L41" s="102"/>
      <c r="M41" s="70"/>
      <c r="N41"/>
    </row>
    <row r="42" spans="1:14" s="34" customFormat="1" ht="15.75">
      <c r="A42" s="14" t="s">
        <v>32</v>
      </c>
      <c r="B42" s="47" t="s">
        <v>194</v>
      </c>
      <c r="C42" s="71"/>
      <c r="D42" s="102"/>
      <c r="E42" s="68"/>
      <c r="F42" s="68"/>
      <c r="G42" s="68"/>
      <c r="H42" s="68"/>
      <c r="I42" s="75"/>
      <c r="J42" s="68"/>
      <c r="K42" s="75"/>
      <c r="L42" s="102"/>
      <c r="M42" s="70"/>
      <c r="N42"/>
    </row>
    <row r="43" spans="1:14">
      <c r="A43" s="14"/>
      <c r="B43" s="83" t="s">
        <v>12</v>
      </c>
      <c r="C43" s="83" t="s">
        <v>13</v>
      </c>
      <c r="E43" s="83"/>
      <c r="F43" s="83"/>
      <c r="G43" s="83"/>
      <c r="H43" s="83"/>
      <c r="I43" s="83"/>
      <c r="J43" s="83"/>
      <c r="K43" s="83"/>
      <c r="M43" s="83"/>
    </row>
    <row r="44" spans="1:14" s="34" customFormat="1">
      <c r="A44" s="14" t="s">
        <v>33</v>
      </c>
      <c r="B44" s="50" t="s">
        <v>53</v>
      </c>
      <c r="C44" s="87">
        <v>17902.41</v>
      </c>
      <c r="D44" s="100"/>
      <c r="E44" s="90"/>
      <c r="F44" s="90"/>
      <c r="G44" s="90"/>
      <c r="H44" s="90"/>
      <c r="I44" s="93"/>
      <c r="J44" s="90"/>
      <c r="K44" s="93"/>
      <c r="L44" s="100"/>
      <c r="M44" s="96">
        <f t="shared" ref="M44:M49" si="3">C44-E44-F44-G44-H44-I44-J44-K44</f>
        <v>17902.41</v>
      </c>
      <c r="N44">
        <v>5</v>
      </c>
    </row>
    <row r="45" spans="1:14" s="34" customFormat="1">
      <c r="A45" s="14" t="s">
        <v>33</v>
      </c>
      <c r="B45" s="50" t="s">
        <v>54</v>
      </c>
      <c r="C45" s="87">
        <v>634.79999999999995</v>
      </c>
      <c r="D45" s="100"/>
      <c r="E45" s="90"/>
      <c r="F45" s="90"/>
      <c r="G45" s="90"/>
      <c r="H45" s="90"/>
      <c r="I45" s="93"/>
      <c r="J45" s="90"/>
      <c r="K45" s="93"/>
      <c r="L45" s="100"/>
      <c r="M45" s="96">
        <f t="shared" si="3"/>
        <v>634.79999999999995</v>
      </c>
      <c r="N45">
        <v>5</v>
      </c>
    </row>
    <row r="46" spans="1:14" s="34" customFormat="1">
      <c r="A46" s="14" t="s">
        <v>33</v>
      </c>
      <c r="B46" s="50" t="s">
        <v>55</v>
      </c>
      <c r="C46" s="87">
        <v>3714.5</v>
      </c>
      <c r="D46" s="100"/>
      <c r="E46" s="90"/>
      <c r="F46" s="90"/>
      <c r="G46" s="90"/>
      <c r="H46" s="90"/>
      <c r="I46" s="93"/>
      <c r="J46" s="90"/>
      <c r="K46" s="93"/>
      <c r="L46" s="100"/>
      <c r="M46" s="96">
        <f t="shared" si="3"/>
        <v>3714.5</v>
      </c>
      <c r="N46">
        <v>5</v>
      </c>
    </row>
    <row r="47" spans="1:14" s="34" customFormat="1">
      <c r="A47" s="14" t="s">
        <v>33</v>
      </c>
      <c r="B47" s="50" t="s">
        <v>56</v>
      </c>
      <c r="C47" s="87">
        <v>14566.92</v>
      </c>
      <c r="D47" s="100"/>
      <c r="E47" s="90"/>
      <c r="F47" s="90"/>
      <c r="G47" s="90"/>
      <c r="H47" s="90"/>
      <c r="I47" s="93"/>
      <c r="J47" s="90"/>
      <c r="K47" s="93"/>
      <c r="L47" s="100"/>
      <c r="M47" s="96">
        <f t="shared" si="3"/>
        <v>14566.92</v>
      </c>
      <c r="N47">
        <v>5</v>
      </c>
    </row>
    <row r="48" spans="1:14" s="34" customFormat="1">
      <c r="A48" s="14" t="s">
        <v>33</v>
      </c>
      <c r="B48" s="50" t="s">
        <v>57</v>
      </c>
      <c r="C48" s="87">
        <v>2145.65</v>
      </c>
      <c r="D48" s="100"/>
      <c r="E48" s="90"/>
      <c r="F48" s="90"/>
      <c r="G48" s="90"/>
      <c r="H48" s="90"/>
      <c r="I48" s="93"/>
      <c r="J48" s="90"/>
      <c r="K48" s="93"/>
      <c r="L48" s="100"/>
      <c r="M48" s="96">
        <f t="shared" si="3"/>
        <v>2145.65</v>
      </c>
      <c r="N48">
        <v>5</v>
      </c>
    </row>
    <row r="49" spans="1:14" s="34" customFormat="1">
      <c r="A49" s="14" t="s">
        <v>33</v>
      </c>
      <c r="B49" s="50" t="s">
        <v>58</v>
      </c>
      <c r="C49" s="87">
        <v>11660.8</v>
      </c>
      <c r="D49" s="100"/>
      <c r="E49" s="90"/>
      <c r="F49" s="90"/>
      <c r="G49" s="90"/>
      <c r="H49" s="90"/>
      <c r="I49" s="93"/>
      <c r="J49" s="90">
        <v>11660.8</v>
      </c>
      <c r="K49" s="93"/>
      <c r="L49" s="100"/>
      <c r="M49" s="96">
        <f t="shared" si="3"/>
        <v>0</v>
      </c>
      <c r="N49">
        <v>5</v>
      </c>
    </row>
    <row r="50" spans="1:14" s="34" customFormat="1">
      <c r="A50" s="14" t="s">
        <v>40</v>
      </c>
      <c r="B50" s="84" t="s">
        <v>30</v>
      </c>
      <c r="C50" s="85">
        <f>SUM(C44:C49)</f>
        <v>50625.08</v>
      </c>
      <c r="D50" s="101"/>
      <c r="E50" s="85">
        <f>SUM(E44:E49)</f>
        <v>0</v>
      </c>
      <c r="F50" s="85">
        <f>SUM(F44:F49)</f>
        <v>0</v>
      </c>
      <c r="G50" s="85">
        <f>SUM(G44:G49)</f>
        <v>0</v>
      </c>
      <c r="H50" s="85">
        <f>SUM(H44:H49)</f>
        <v>0</v>
      </c>
      <c r="I50" s="85">
        <f>SUM(I44:I49)</f>
        <v>0</v>
      </c>
      <c r="J50" s="85">
        <f>SUM(J44:J49)</f>
        <v>11660.8</v>
      </c>
      <c r="K50" s="85">
        <f>SUM(K44:K49)</f>
        <v>0</v>
      </c>
      <c r="L50" s="101"/>
      <c r="M50" s="85">
        <f>SUM(M44:M49)</f>
        <v>38964.28</v>
      </c>
    </row>
    <row r="51" spans="1:14" s="34" customFormat="1">
      <c r="A51" s="14" t="s">
        <v>31</v>
      </c>
      <c r="B51"/>
      <c r="C51" s="71"/>
      <c r="D51" s="102"/>
      <c r="E51" s="68"/>
      <c r="F51" s="68"/>
      <c r="G51" s="68"/>
      <c r="H51" s="68"/>
      <c r="I51" s="75"/>
      <c r="J51" s="68"/>
      <c r="K51" s="75"/>
      <c r="L51" s="102"/>
      <c r="M51" s="70"/>
    </row>
    <row r="52" spans="1:14" s="34" customFormat="1" ht="15.75">
      <c r="A52" s="14" t="s">
        <v>32</v>
      </c>
      <c r="B52" s="47" t="s">
        <v>195</v>
      </c>
      <c r="C52" s="71"/>
      <c r="D52" s="102"/>
      <c r="E52" s="68"/>
      <c r="F52" s="68"/>
      <c r="G52" s="68"/>
      <c r="H52" s="68"/>
      <c r="I52" s="75"/>
      <c r="J52" s="68"/>
      <c r="K52" s="75"/>
      <c r="L52" s="102"/>
      <c r="M52" s="70"/>
      <c r="N52"/>
    </row>
    <row r="53" spans="1:14">
      <c r="A53" s="14"/>
      <c r="B53" s="83" t="s">
        <v>12</v>
      </c>
      <c r="C53" s="83" t="s">
        <v>13</v>
      </c>
      <c r="E53" s="83"/>
      <c r="F53" s="83"/>
      <c r="G53" s="83"/>
      <c r="H53" s="83"/>
      <c r="I53" s="83"/>
      <c r="J53" s="83"/>
      <c r="K53" s="83"/>
      <c r="M53" s="83"/>
    </row>
    <row r="54" spans="1:14" s="34" customFormat="1">
      <c r="A54" s="14" t="s">
        <v>33</v>
      </c>
      <c r="B54" s="50" t="s">
        <v>59</v>
      </c>
      <c r="C54" s="87">
        <v>10959.53</v>
      </c>
      <c r="D54" s="100"/>
      <c r="E54" s="90"/>
      <c r="F54" s="90"/>
      <c r="G54" s="90"/>
      <c r="H54" s="90"/>
      <c r="I54" s="93"/>
      <c r="J54" s="90"/>
      <c r="K54" s="93"/>
      <c r="L54" s="100"/>
      <c r="M54" s="96">
        <f>C54-E54-F54-G54-H54-I54-J54-K54</f>
        <v>10959.53</v>
      </c>
      <c r="N54">
        <v>7</v>
      </c>
    </row>
    <row r="55" spans="1:14" s="34" customFormat="1">
      <c r="A55" s="14" t="s">
        <v>33</v>
      </c>
      <c r="B55" s="50" t="s">
        <v>60</v>
      </c>
      <c r="C55" s="87">
        <v>19462</v>
      </c>
      <c r="D55" s="100"/>
      <c r="E55" s="90"/>
      <c r="F55" s="90"/>
      <c r="G55" s="90"/>
      <c r="H55" s="90"/>
      <c r="I55" s="93"/>
      <c r="J55" s="90"/>
      <c r="K55" s="93"/>
      <c r="L55" s="100"/>
      <c r="M55" s="96">
        <f>C55-E55-F55-G55-H55-I55-J55-K55</f>
        <v>19462</v>
      </c>
      <c r="N55">
        <v>7</v>
      </c>
    </row>
    <row r="56" spans="1:14" s="34" customFormat="1">
      <c r="A56" s="14" t="s">
        <v>40</v>
      </c>
      <c r="B56" s="84" t="s">
        <v>30</v>
      </c>
      <c r="C56" s="85">
        <f>SUM(C54:C55)</f>
        <v>30421.53</v>
      </c>
      <c r="D56" s="101"/>
      <c r="E56" s="85">
        <f>SUM(E54:E55)</f>
        <v>0</v>
      </c>
      <c r="F56" s="85">
        <f>SUM(F54:F55)</f>
        <v>0</v>
      </c>
      <c r="G56" s="85">
        <f>SUM(G54:G55)</f>
        <v>0</v>
      </c>
      <c r="H56" s="85">
        <f>SUM(H54:H55)</f>
        <v>0</v>
      </c>
      <c r="I56" s="85">
        <f>SUM(I54:I55)</f>
        <v>0</v>
      </c>
      <c r="J56" s="85">
        <f>SUM(J54:J55)</f>
        <v>0</v>
      </c>
      <c r="K56" s="85">
        <f>SUM(K54:K55)</f>
        <v>0</v>
      </c>
      <c r="L56" s="101"/>
      <c r="M56" s="85">
        <f>SUM(M54:M55)</f>
        <v>30421.53</v>
      </c>
      <c r="N56"/>
    </row>
    <row r="57" spans="1:14" s="34" customFormat="1">
      <c r="A57" s="14" t="s">
        <v>31</v>
      </c>
      <c r="B57"/>
      <c r="C57" s="71"/>
      <c r="D57" s="102"/>
      <c r="I57" s="76"/>
      <c r="K57" s="76"/>
      <c r="L57" s="102"/>
      <c r="M57" s="70"/>
      <c r="N57"/>
    </row>
    <row r="58" spans="1:14" s="34" customFormat="1" ht="15.75">
      <c r="A58" s="14" t="s">
        <v>32</v>
      </c>
      <c r="B58" s="47" t="s">
        <v>61</v>
      </c>
      <c r="C58" s="71"/>
      <c r="D58" s="102"/>
      <c r="I58" s="76"/>
      <c r="K58" s="76"/>
      <c r="L58" s="102"/>
      <c r="M58" s="70"/>
    </row>
    <row r="59" spans="1:14">
      <c r="A59" s="14"/>
      <c r="B59" s="83" t="s">
        <v>12</v>
      </c>
      <c r="C59" s="83" t="s">
        <v>13</v>
      </c>
      <c r="E59" s="83"/>
      <c r="F59" s="83"/>
      <c r="G59" s="83"/>
      <c r="H59" s="83"/>
      <c r="I59" s="83"/>
      <c r="J59" s="83"/>
      <c r="K59" s="83"/>
      <c r="M59" s="83"/>
    </row>
    <row r="60" spans="1:14" s="34" customFormat="1">
      <c r="A60" s="14" t="s">
        <v>33</v>
      </c>
      <c r="B60" s="50" t="s">
        <v>62</v>
      </c>
      <c r="C60" s="87">
        <v>52760.979999999996</v>
      </c>
      <c r="D60" s="100"/>
      <c r="E60" s="90">
        <v>52760.98</v>
      </c>
      <c r="F60" s="90"/>
      <c r="G60" s="90"/>
      <c r="H60" s="90"/>
      <c r="I60" s="93"/>
      <c r="J60" s="90"/>
      <c r="K60" s="93"/>
      <c r="L60" s="100"/>
      <c r="M60" s="96">
        <f>C60-E60-F60-G60-H60-I60-J60-K60</f>
        <v>-7.2759576141834259E-12</v>
      </c>
      <c r="N60"/>
    </row>
    <row r="61" spans="1:14" s="34" customFormat="1">
      <c r="A61" s="14" t="s">
        <v>32</v>
      </c>
      <c r="B61" s="50" t="s">
        <v>63</v>
      </c>
      <c r="C61" s="88">
        <v>65086.559999999998</v>
      </c>
      <c r="D61" s="100"/>
      <c r="E61" s="91"/>
      <c r="F61" s="91"/>
      <c r="G61" s="91"/>
      <c r="H61" s="91"/>
      <c r="I61" s="94"/>
      <c r="J61" s="91"/>
      <c r="K61" s="94"/>
      <c r="L61" s="100"/>
      <c r="M61" s="97">
        <f>C61-E61-F61-G61-H61-I61-J61-K61</f>
        <v>65086.559999999998</v>
      </c>
      <c r="N61">
        <v>5</v>
      </c>
    </row>
    <row r="62" spans="1:14" s="34" customFormat="1">
      <c r="A62" s="14" t="s">
        <v>40</v>
      </c>
      <c r="B62" s="84" t="s">
        <v>30</v>
      </c>
      <c r="C62" s="85">
        <f>SUM(C60:C61)</f>
        <v>117847.54</v>
      </c>
      <c r="D62" s="101"/>
      <c r="E62" s="85">
        <f>SUM(E60:E61)</f>
        <v>52760.98</v>
      </c>
      <c r="F62" s="85">
        <f>SUM(F60:F61)</f>
        <v>0</v>
      </c>
      <c r="G62" s="85">
        <f>SUM(G60:G61)</f>
        <v>0</v>
      </c>
      <c r="H62" s="85">
        <f>SUM(H60:H61)</f>
        <v>0</v>
      </c>
      <c r="I62" s="85">
        <f>SUM(I60:I61)</f>
        <v>0</v>
      </c>
      <c r="J62" s="85">
        <f>SUM(J60:J61)</f>
        <v>0</v>
      </c>
      <c r="K62" s="85">
        <f>SUM(K60:K61)</f>
        <v>0</v>
      </c>
      <c r="L62" s="101"/>
      <c r="M62" s="85">
        <f>SUM(M60:M61)</f>
        <v>65086.55999999999</v>
      </c>
      <c r="N62"/>
    </row>
    <row r="63" spans="1:14" s="34" customFormat="1">
      <c r="A63" s="14" t="s">
        <v>2</v>
      </c>
      <c r="B63"/>
      <c r="C63" s="71"/>
      <c r="D63" s="102"/>
      <c r="I63" s="76"/>
      <c r="K63" s="76"/>
      <c r="L63" s="102"/>
      <c r="M63" s="70"/>
      <c r="N63"/>
    </row>
    <row r="64" spans="1:14" s="34" customFormat="1">
      <c r="A64" s="14" t="s">
        <v>2</v>
      </c>
      <c r="B64" s="84" t="s">
        <v>193</v>
      </c>
      <c r="C64" s="85">
        <f>C62+C56+C50+C40+C24+C14</f>
        <v>2771928.4</v>
      </c>
      <c r="D64" s="101"/>
      <c r="E64" s="85">
        <f t="shared" ref="E64:M64" si="4">E62+E56+E50+E40+E24+E14</f>
        <v>52760.98</v>
      </c>
      <c r="F64" s="85">
        <f t="shared" si="4"/>
        <v>1461018.58</v>
      </c>
      <c r="G64" s="85">
        <f t="shared" si="4"/>
        <v>83000</v>
      </c>
      <c r="H64" s="85">
        <f t="shared" si="4"/>
        <v>9000</v>
      </c>
      <c r="I64" s="85">
        <f t="shared" si="4"/>
        <v>59500</v>
      </c>
      <c r="J64" s="85">
        <f t="shared" si="4"/>
        <v>155683.71000000002</v>
      </c>
      <c r="K64" s="85">
        <f t="shared" si="4"/>
        <v>460859.31</v>
      </c>
      <c r="L64" s="101"/>
      <c r="M64" s="85">
        <f t="shared" si="4"/>
        <v>490105.81999999995</v>
      </c>
      <c r="N64"/>
    </row>
    <row r="65" spans="2:12" ht="13.5" thickBot="1">
      <c r="I65"/>
      <c r="K65"/>
    </row>
    <row r="66" spans="2:12">
      <c r="B66" s="77" t="s">
        <v>67</v>
      </c>
      <c r="C66" s="78">
        <f>I64+J64+K64</f>
        <v>676043.02</v>
      </c>
      <c r="D66" s="103"/>
      <c r="I66"/>
      <c r="K66"/>
      <c r="L66" s="103"/>
    </row>
    <row r="67" spans="2:12">
      <c r="B67" s="79" t="s">
        <v>68</v>
      </c>
      <c r="C67" s="80">
        <f>E64+F64+G64+H64</f>
        <v>1605779.56</v>
      </c>
      <c r="D67" s="103"/>
      <c r="I67"/>
      <c r="K67"/>
      <c r="L67" s="103"/>
    </row>
    <row r="68" spans="2:12">
      <c r="B68" s="79" t="s">
        <v>69</v>
      </c>
      <c r="C68" s="80">
        <f>+K65</f>
        <v>0</v>
      </c>
      <c r="D68" s="103"/>
      <c r="I68"/>
      <c r="K68"/>
      <c r="L68" s="103"/>
    </row>
    <row r="69" spans="2:12">
      <c r="B69" s="79" t="s">
        <v>70</v>
      </c>
      <c r="C69" s="80">
        <f>M64</f>
        <v>490105.81999999995</v>
      </c>
      <c r="D69" s="103"/>
      <c r="I69"/>
      <c r="K69"/>
      <c r="L69" s="103"/>
    </row>
    <row r="70" spans="2:12" ht="13.5" thickBot="1">
      <c r="B70" s="81"/>
      <c r="C70" s="82">
        <f>SUM(C66:C69)</f>
        <v>2771928.4</v>
      </c>
      <c r="D70" s="103"/>
      <c r="I70"/>
      <c r="K70"/>
      <c r="L70" s="103"/>
    </row>
    <row r="71" spans="2:12">
      <c r="I71"/>
      <c r="K71"/>
    </row>
    <row r="72" spans="2:12">
      <c r="I72"/>
      <c r="K72"/>
    </row>
    <row r="73" spans="2:12">
      <c r="I73"/>
      <c r="K73"/>
    </row>
    <row r="74" spans="2:12">
      <c r="I74"/>
      <c r="K74"/>
    </row>
    <row r="75" spans="2:12">
      <c r="I75"/>
      <c r="K75"/>
    </row>
    <row r="76" spans="2:12">
      <c r="I76"/>
      <c r="K76"/>
    </row>
    <row r="77" spans="2:12">
      <c r="I77"/>
      <c r="K77"/>
    </row>
    <row r="78" spans="2:12">
      <c r="I78"/>
      <c r="K78"/>
    </row>
    <row r="79" spans="2:12">
      <c r="I79"/>
      <c r="K79"/>
    </row>
    <row r="80" spans="2:12">
      <c r="I80"/>
      <c r="K80"/>
    </row>
    <row r="81" spans="9:11">
      <c r="I81"/>
      <c r="K81"/>
    </row>
    <row r="82" spans="9:11">
      <c r="I82"/>
      <c r="K82"/>
    </row>
    <row r="83" spans="9:11">
      <c r="I83"/>
      <c r="K83"/>
    </row>
    <row r="84" spans="9:11">
      <c r="I84"/>
      <c r="K84"/>
    </row>
    <row r="85" spans="9:11">
      <c r="I85"/>
      <c r="K85"/>
    </row>
    <row r="86" spans="9:11">
      <c r="I86"/>
      <c r="K86"/>
    </row>
    <row r="87" spans="9:11">
      <c r="I87"/>
      <c r="K87"/>
    </row>
    <row r="88" spans="9:11">
      <c r="I88"/>
      <c r="K88"/>
    </row>
    <row r="89" spans="9:11">
      <c r="I89"/>
      <c r="K89"/>
    </row>
    <row r="90" spans="9:11">
      <c r="I90"/>
      <c r="K90"/>
    </row>
    <row r="91" spans="9:11">
      <c r="I91"/>
      <c r="K91"/>
    </row>
    <row r="92" spans="9:11">
      <c r="I92"/>
      <c r="K92"/>
    </row>
    <row r="93" spans="9:11">
      <c r="I93"/>
      <c r="K93"/>
    </row>
    <row r="94" spans="9:11">
      <c r="I94"/>
      <c r="K94"/>
    </row>
    <row r="95" spans="9:11">
      <c r="I95"/>
      <c r="K95"/>
    </row>
    <row r="96" spans="9:11">
      <c r="I96"/>
      <c r="K96"/>
    </row>
    <row r="97" spans="9:11">
      <c r="I97"/>
      <c r="K97"/>
    </row>
    <row r="98" spans="9:11">
      <c r="I98"/>
      <c r="K98"/>
    </row>
    <row r="99" spans="9:11">
      <c r="I99"/>
      <c r="K99"/>
    </row>
    <row r="100" spans="9:11">
      <c r="I100"/>
      <c r="K100"/>
    </row>
    <row r="101" spans="9:11">
      <c r="I101"/>
      <c r="K101"/>
    </row>
    <row r="102" spans="9:11">
      <c r="I102"/>
      <c r="K102"/>
    </row>
    <row r="103" spans="9:11">
      <c r="I103"/>
      <c r="K103"/>
    </row>
    <row r="104" spans="9:11">
      <c r="I104"/>
      <c r="K104"/>
    </row>
    <row r="105" spans="9:11">
      <c r="I105"/>
      <c r="K105"/>
    </row>
    <row r="106" spans="9:11">
      <c r="I106"/>
      <c r="K106"/>
    </row>
  </sheetData>
  <pageMargins left="0.35433070866141736" right="0.35433070866141736" top="0.78740157480314965" bottom="0.78740157480314965" header="0.51181102362204722" footer="0.51181102362204722"/>
  <pageSetup paperSize="9" scale="3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8041-3F1B-46A6-805E-8C556A49FCD6}">
  <dimension ref="A1:P68"/>
  <sheetViews>
    <sheetView topLeftCell="D31" workbookViewId="0">
      <selection activeCell="J39" sqref="J39"/>
    </sheetView>
  </sheetViews>
  <sheetFormatPr defaultRowHeight="12.75"/>
  <cols>
    <col min="1" max="2" width="14.7109375" style="15" customWidth="1"/>
    <col min="3" max="3" width="12.7109375" style="15" customWidth="1"/>
    <col min="4" max="5" width="10.7109375" style="15" customWidth="1"/>
    <col min="6" max="6" width="14.7109375" style="15" customWidth="1"/>
    <col min="7" max="7" width="18.85546875" style="30" customWidth="1"/>
    <col min="8" max="8" width="62.7109375" customWidth="1"/>
    <col min="9" max="10" width="12.7109375" style="32" customWidth="1"/>
    <col min="11" max="11" width="18.7109375" style="32" customWidth="1"/>
    <col min="12" max="12" width="12.7109375" style="32" customWidth="1"/>
    <col min="13" max="13" width="12.7109375" style="33" customWidth="1"/>
    <col min="14" max="15" width="18.85546875" style="34" customWidth="1"/>
  </cols>
  <sheetData>
    <row r="1" spans="1:15" s="2" customFormat="1" ht="24" customHeight="1">
      <c r="A1" s="1" t="s">
        <v>0</v>
      </c>
      <c r="I1" s="3"/>
      <c r="J1" s="3"/>
      <c r="K1" s="3"/>
      <c r="L1" s="3"/>
      <c r="M1" s="4"/>
      <c r="N1" s="5"/>
      <c r="O1" s="5"/>
    </row>
    <row r="2" spans="1:15" s="8" customFormat="1" ht="12.95" customHeight="1">
      <c r="A2" s="6" t="s">
        <v>71</v>
      </c>
      <c r="B2" s="7"/>
      <c r="I2" s="9"/>
      <c r="J2" s="9"/>
      <c r="K2" s="9"/>
      <c r="L2" s="9"/>
      <c r="M2" s="10"/>
      <c r="N2" s="11"/>
      <c r="O2" s="11"/>
    </row>
    <row r="3" spans="1:15" s="8" customFormat="1" ht="12.95" customHeight="1">
      <c r="A3" s="12" t="s">
        <v>72</v>
      </c>
      <c r="B3" s="7" t="s">
        <v>73</v>
      </c>
      <c r="I3" s="9"/>
      <c r="J3" s="9"/>
      <c r="K3" s="9"/>
      <c r="L3" s="9"/>
      <c r="M3" s="10"/>
      <c r="N3" s="11"/>
      <c r="O3" s="11"/>
    </row>
    <row r="4" spans="1:15" s="8" customFormat="1" ht="12.95" customHeight="1">
      <c r="A4" s="12" t="s">
        <v>74</v>
      </c>
      <c r="B4" s="7"/>
      <c r="I4" s="9"/>
      <c r="J4" s="9"/>
      <c r="K4" s="9"/>
      <c r="L4" s="9"/>
      <c r="M4" s="10"/>
      <c r="N4" s="11"/>
      <c r="O4" s="11"/>
    </row>
    <row r="5" spans="1:15" s="8" customFormat="1" ht="12.95" customHeight="1">
      <c r="A5" s="12" t="s">
        <v>75</v>
      </c>
      <c r="B5" s="7" t="s">
        <v>76</v>
      </c>
      <c r="I5" s="9"/>
      <c r="J5" s="9"/>
      <c r="K5" s="9"/>
      <c r="L5" s="9"/>
      <c r="M5" s="10"/>
      <c r="N5" s="11"/>
      <c r="O5" s="11"/>
    </row>
    <row r="6" spans="1:15" s="8" customFormat="1" ht="12.95" customHeight="1">
      <c r="A6" s="12" t="s">
        <v>77</v>
      </c>
      <c r="B6" s="7" t="s">
        <v>78</v>
      </c>
      <c r="I6" s="9"/>
      <c r="J6" s="9"/>
      <c r="K6" s="9"/>
      <c r="L6" s="9"/>
      <c r="M6" s="10"/>
      <c r="N6" s="11"/>
      <c r="O6" s="11"/>
    </row>
    <row r="7" spans="1:15" s="8" customFormat="1" ht="12.95" customHeight="1">
      <c r="A7" s="12" t="s">
        <v>79</v>
      </c>
      <c r="B7" s="7" t="s">
        <v>80</v>
      </c>
      <c r="I7" s="9"/>
      <c r="J7" s="9"/>
      <c r="K7" s="9"/>
      <c r="L7" s="9"/>
      <c r="M7" s="10"/>
      <c r="N7" s="11"/>
      <c r="O7" s="11"/>
    </row>
    <row r="8" spans="1:15" s="8" customFormat="1" ht="12.95" customHeight="1">
      <c r="A8" s="12" t="s">
        <v>81</v>
      </c>
      <c r="B8" s="7" t="s">
        <v>82</v>
      </c>
      <c r="I8" s="9"/>
      <c r="J8" s="9"/>
      <c r="K8" s="9"/>
      <c r="L8" s="9"/>
      <c r="M8" s="10"/>
      <c r="N8" s="11"/>
      <c r="O8" s="11"/>
    </row>
    <row r="9" spans="1:15" s="8" customFormat="1" ht="12.95" customHeight="1">
      <c r="A9" s="12"/>
      <c r="B9" s="7"/>
      <c r="I9" s="9"/>
      <c r="J9" s="9"/>
      <c r="K9" s="9"/>
      <c r="L9" s="9"/>
      <c r="M9" s="10"/>
      <c r="N9" s="11"/>
      <c r="O9" s="11"/>
    </row>
    <row r="10" spans="1:15" s="15" customFormat="1" ht="12.95" customHeight="1">
      <c r="A10" s="13" t="s">
        <v>83</v>
      </c>
      <c r="B10" s="14"/>
      <c r="C10" s="14"/>
      <c r="D10" s="14"/>
      <c r="E10" s="14"/>
      <c r="F10" s="14"/>
      <c r="G10" s="14"/>
      <c r="I10" s="16"/>
      <c r="J10" s="16"/>
      <c r="K10" s="16"/>
      <c r="L10" s="16"/>
      <c r="M10" s="17"/>
      <c r="N10" s="18"/>
      <c r="O10" s="18"/>
    </row>
    <row r="11" spans="1:15" s="15" customFormat="1" ht="12.95" customHeight="1">
      <c r="A11" s="14"/>
      <c r="B11" s="19" t="s">
        <v>84</v>
      </c>
      <c r="C11" s="19" t="s">
        <v>85</v>
      </c>
      <c r="D11" s="19" t="s">
        <v>86</v>
      </c>
      <c r="E11" s="19" t="s">
        <v>87</v>
      </c>
      <c r="F11" s="19" t="s">
        <v>88</v>
      </c>
      <c r="G11" s="19" t="s">
        <v>89</v>
      </c>
      <c r="I11" s="16"/>
      <c r="J11" s="16"/>
      <c r="K11" s="16"/>
      <c r="L11" s="16"/>
      <c r="M11" s="17"/>
      <c r="N11" s="18"/>
      <c r="O11" s="18"/>
    </row>
    <row r="12" spans="1:15" s="15" customFormat="1" ht="12.95" customHeight="1">
      <c r="A12" s="19" t="s">
        <v>90</v>
      </c>
      <c r="B12" s="14" t="s">
        <v>91</v>
      </c>
      <c r="C12" s="14" t="s">
        <v>92</v>
      </c>
      <c r="D12" s="14" t="s">
        <v>93</v>
      </c>
      <c r="E12" s="20" t="s">
        <v>94</v>
      </c>
      <c r="F12" s="14"/>
      <c r="G12" s="14"/>
      <c r="I12" s="16"/>
      <c r="J12" s="16"/>
      <c r="K12" s="16"/>
      <c r="L12" s="16"/>
      <c r="M12" s="17"/>
      <c r="N12" s="18"/>
      <c r="O12" s="18"/>
    </row>
    <row r="13" spans="1:15" s="15" customFormat="1" ht="12.95" customHeight="1">
      <c r="A13" s="19" t="s">
        <v>95</v>
      </c>
      <c r="B13" s="14" t="s">
        <v>96</v>
      </c>
      <c r="C13" s="14" t="s">
        <v>97</v>
      </c>
      <c r="D13" s="14" t="s">
        <v>93</v>
      </c>
      <c r="E13" s="14" t="s">
        <v>98</v>
      </c>
      <c r="F13" s="14"/>
      <c r="G13" s="14"/>
      <c r="I13" s="16"/>
      <c r="J13" s="16"/>
      <c r="K13" s="16"/>
      <c r="L13" s="16"/>
      <c r="M13" s="17"/>
      <c r="N13" s="18"/>
      <c r="O13" s="18"/>
    </row>
    <row r="14" spans="1:15" s="15" customFormat="1" ht="12.95" customHeight="1">
      <c r="A14" s="19" t="s">
        <v>99</v>
      </c>
      <c r="B14" s="14" t="s">
        <v>100</v>
      </c>
      <c r="C14" s="14" t="s">
        <v>101</v>
      </c>
      <c r="D14" s="14" t="s">
        <v>93</v>
      </c>
      <c r="E14" s="14" t="s">
        <v>102</v>
      </c>
      <c r="F14" s="14"/>
      <c r="G14" s="14"/>
      <c r="I14" s="16"/>
      <c r="J14" s="16"/>
      <c r="K14" s="16"/>
      <c r="L14" s="16"/>
      <c r="M14" s="17"/>
      <c r="N14" s="18"/>
      <c r="O14" s="18"/>
    </row>
    <row r="15" spans="1:15" s="15" customFormat="1" ht="12.95" customHeight="1">
      <c r="A15" s="19" t="s">
        <v>103</v>
      </c>
      <c r="B15" s="14" t="s">
        <v>104</v>
      </c>
      <c r="C15" s="14" t="s">
        <v>105</v>
      </c>
      <c r="D15" s="14" t="s">
        <v>93</v>
      </c>
      <c r="E15" s="14" t="s">
        <v>106</v>
      </c>
      <c r="F15" s="14"/>
      <c r="G15" s="14"/>
      <c r="I15" s="16"/>
      <c r="J15" s="16"/>
      <c r="K15" s="16"/>
      <c r="L15" s="16"/>
      <c r="M15" s="17"/>
      <c r="N15" s="18"/>
      <c r="O15" s="18"/>
    </row>
    <row r="16" spans="1:15" s="15" customFormat="1" ht="12.95" customHeight="1">
      <c r="A16" s="19" t="s">
        <v>107</v>
      </c>
      <c r="B16" s="14"/>
      <c r="C16" s="14"/>
      <c r="D16" s="14"/>
      <c r="E16" s="14"/>
      <c r="F16" s="14"/>
      <c r="G16" s="14"/>
      <c r="I16" s="16"/>
      <c r="J16" s="16"/>
      <c r="K16" s="16"/>
      <c r="L16" s="16"/>
      <c r="M16" s="17"/>
      <c r="N16" s="18"/>
      <c r="O16" s="18"/>
    </row>
    <row r="17" spans="1:16" s="15" customFormat="1" ht="12.95" customHeight="1">
      <c r="A17" s="19" t="s">
        <v>108</v>
      </c>
      <c r="B17" s="14"/>
      <c r="C17" s="14"/>
      <c r="D17" s="14"/>
      <c r="E17" s="14"/>
      <c r="F17" s="14"/>
      <c r="G17" s="14"/>
      <c r="I17" s="16"/>
      <c r="J17" s="16"/>
      <c r="K17" s="16"/>
      <c r="L17" s="16"/>
      <c r="M17" s="17"/>
      <c r="N17" s="18"/>
      <c r="O17" s="18"/>
    </row>
    <row r="18" spans="1:16" s="15" customFormat="1" ht="12.95" customHeight="1">
      <c r="A18" s="19"/>
      <c r="B18" s="14"/>
      <c r="C18" s="14"/>
      <c r="D18" s="14"/>
      <c r="E18" s="14"/>
      <c r="F18" s="14"/>
      <c r="G18" s="14"/>
      <c r="I18" s="16"/>
      <c r="J18" s="16"/>
      <c r="K18" s="16"/>
      <c r="L18" s="16"/>
      <c r="M18" s="17"/>
      <c r="N18" s="18"/>
      <c r="O18" s="18"/>
    </row>
    <row r="19" spans="1:16" s="8" customFormat="1" ht="12.95" customHeight="1">
      <c r="A19" s="6" t="s">
        <v>109</v>
      </c>
      <c r="B19" s="7"/>
      <c r="C19" s="7"/>
      <c r="D19" s="7"/>
      <c r="E19" s="7"/>
      <c r="F19" s="7"/>
      <c r="G19" s="7"/>
      <c r="H19" s="7"/>
      <c r="I19" s="21"/>
      <c r="J19" s="21" t="s">
        <v>110</v>
      </c>
      <c r="K19" s="21" t="s">
        <v>110</v>
      </c>
      <c r="L19" s="21" t="s">
        <v>110</v>
      </c>
      <c r="M19" s="22" t="s">
        <v>110</v>
      </c>
      <c r="N19" s="23" t="s">
        <v>110</v>
      </c>
      <c r="O19" s="23" t="s">
        <v>110</v>
      </c>
      <c r="P19" s="7" t="s">
        <v>110</v>
      </c>
    </row>
    <row r="20" spans="1:16" s="8" customFormat="1" ht="12.95" customHeight="1">
      <c r="A20" s="12" t="s">
        <v>111</v>
      </c>
      <c r="B20" s="7" t="s">
        <v>112</v>
      </c>
      <c r="C20" s="7"/>
      <c r="D20" s="7"/>
      <c r="E20" s="7"/>
      <c r="F20" s="7"/>
      <c r="G20" s="7"/>
      <c r="H20" s="7"/>
      <c r="I20" s="21"/>
      <c r="J20" s="21" t="s">
        <v>110</v>
      </c>
      <c r="K20" s="21" t="s">
        <v>110</v>
      </c>
      <c r="L20" s="21" t="s">
        <v>110</v>
      </c>
      <c r="M20" s="22" t="s">
        <v>110</v>
      </c>
      <c r="N20" s="23" t="s">
        <v>110</v>
      </c>
      <c r="O20" s="23" t="s">
        <v>110</v>
      </c>
      <c r="P20" s="7" t="s">
        <v>110</v>
      </c>
    </row>
    <row r="21" spans="1:16" s="8" customFormat="1" ht="12.95" customHeight="1">
      <c r="A21" s="12" t="s">
        <v>113</v>
      </c>
      <c r="B21" s="7" t="s">
        <v>114</v>
      </c>
      <c r="C21" s="7"/>
      <c r="D21" s="7"/>
      <c r="E21" s="7"/>
      <c r="F21" s="7"/>
      <c r="G21" s="7"/>
      <c r="H21" s="7"/>
      <c r="I21" s="21"/>
      <c r="J21" s="21" t="s">
        <v>110</v>
      </c>
      <c r="K21" s="21" t="s">
        <v>110</v>
      </c>
      <c r="L21" s="21" t="s">
        <v>110</v>
      </c>
      <c r="M21" s="22" t="s">
        <v>110</v>
      </c>
      <c r="N21" s="23" t="s">
        <v>110</v>
      </c>
      <c r="O21" s="23" t="s">
        <v>110</v>
      </c>
      <c r="P21" s="7" t="s">
        <v>110</v>
      </c>
    </row>
    <row r="22" spans="1:16" s="8" customFormat="1" ht="12.95" customHeight="1">
      <c r="A22" s="12" t="s">
        <v>115</v>
      </c>
      <c r="B22" s="7" t="s">
        <v>116</v>
      </c>
      <c r="C22" s="7"/>
      <c r="D22" s="7"/>
      <c r="E22" s="7"/>
      <c r="F22" s="7"/>
      <c r="G22" s="7"/>
      <c r="H22" s="7"/>
      <c r="I22" s="21"/>
      <c r="J22" s="21" t="s">
        <v>110</v>
      </c>
      <c r="K22" s="21" t="s">
        <v>110</v>
      </c>
      <c r="L22" s="21" t="s">
        <v>110</v>
      </c>
      <c r="M22" s="22" t="s">
        <v>110</v>
      </c>
      <c r="N22" s="23" t="s">
        <v>110</v>
      </c>
      <c r="O22" s="23" t="s">
        <v>110</v>
      </c>
      <c r="P22" s="7" t="s">
        <v>110</v>
      </c>
    </row>
    <row r="23" spans="1:16" s="8" customFormat="1" ht="12.95" customHeight="1">
      <c r="A23" s="12" t="s">
        <v>117</v>
      </c>
      <c r="B23" s="7" t="s">
        <v>118</v>
      </c>
      <c r="C23" s="7"/>
      <c r="D23" s="7"/>
      <c r="E23" s="7"/>
      <c r="F23" s="7"/>
      <c r="G23" s="7"/>
      <c r="H23" s="7"/>
      <c r="I23" s="21"/>
      <c r="J23" s="21" t="s">
        <v>110</v>
      </c>
      <c r="K23" s="21" t="s">
        <v>110</v>
      </c>
      <c r="L23" s="21" t="s">
        <v>110</v>
      </c>
      <c r="M23" s="22" t="s">
        <v>110</v>
      </c>
      <c r="N23" s="23" t="s">
        <v>110</v>
      </c>
      <c r="O23" s="23" t="s">
        <v>110</v>
      </c>
      <c r="P23" s="7" t="s">
        <v>110</v>
      </c>
    </row>
    <row r="24" spans="1:16" s="8" customFormat="1" ht="12.95" customHeight="1">
      <c r="A24" s="12"/>
      <c r="B24" s="7"/>
      <c r="C24" s="7"/>
      <c r="D24" s="7"/>
      <c r="E24" s="7"/>
      <c r="F24" s="7"/>
      <c r="G24" s="7"/>
      <c r="H24" s="7"/>
      <c r="I24" s="21"/>
      <c r="J24" s="21" t="s">
        <v>110</v>
      </c>
      <c r="K24" s="21" t="s">
        <v>110</v>
      </c>
      <c r="L24" s="21" t="s">
        <v>110</v>
      </c>
      <c r="M24" s="22" t="s">
        <v>110</v>
      </c>
      <c r="N24" s="23" t="s">
        <v>110</v>
      </c>
      <c r="O24" s="23" t="s">
        <v>110</v>
      </c>
      <c r="P24" s="7" t="s">
        <v>110</v>
      </c>
    </row>
    <row r="25" spans="1:16" s="8" customFormat="1" ht="12.95" customHeight="1">
      <c r="A25" s="12"/>
      <c r="B25" s="7"/>
      <c r="C25" s="7"/>
      <c r="D25" s="7"/>
      <c r="E25" s="7"/>
      <c r="F25" s="7"/>
      <c r="G25" s="12" t="s">
        <v>119</v>
      </c>
      <c r="H25" s="7" t="s">
        <v>12</v>
      </c>
      <c r="I25" s="21" t="s">
        <v>120</v>
      </c>
      <c r="J25" s="21" t="s">
        <v>121</v>
      </c>
      <c r="K25" s="21" t="s">
        <v>122</v>
      </c>
      <c r="L25" s="21" t="s">
        <v>123</v>
      </c>
      <c r="M25" s="22" t="s">
        <v>124</v>
      </c>
      <c r="N25" s="23" t="s">
        <v>125</v>
      </c>
      <c r="O25" s="23" t="s">
        <v>126</v>
      </c>
      <c r="P25" s="7" t="s">
        <v>110</v>
      </c>
    </row>
    <row r="26" spans="1:16" s="8" customFormat="1" ht="12.95" customHeight="1">
      <c r="A26" s="12"/>
      <c r="B26" s="7"/>
      <c r="C26" s="7"/>
      <c r="D26" s="7"/>
      <c r="E26" s="7"/>
      <c r="F26" s="7"/>
      <c r="G26" s="12" t="s">
        <v>127</v>
      </c>
      <c r="H26" s="7" t="s">
        <v>85</v>
      </c>
      <c r="I26" s="21" t="s">
        <v>128</v>
      </c>
      <c r="J26" s="21" t="s">
        <v>128</v>
      </c>
      <c r="K26" s="21" t="s">
        <v>129</v>
      </c>
      <c r="L26" s="21" t="s">
        <v>130</v>
      </c>
      <c r="M26" s="22" t="s">
        <v>130</v>
      </c>
      <c r="N26" s="23" t="s">
        <v>131</v>
      </c>
      <c r="O26" s="23" t="s">
        <v>131</v>
      </c>
      <c r="P26" s="7" t="s">
        <v>110</v>
      </c>
    </row>
    <row r="27" spans="1:16" s="8" customFormat="1" ht="12.95" customHeight="1">
      <c r="A27" s="12"/>
      <c r="B27" s="7"/>
      <c r="C27" s="7"/>
      <c r="D27" s="7"/>
      <c r="E27" s="7"/>
      <c r="F27" s="7"/>
      <c r="G27" s="12" t="s">
        <v>132</v>
      </c>
      <c r="H27" s="7"/>
      <c r="I27" s="21" t="s">
        <v>133</v>
      </c>
      <c r="J27" s="21" t="s">
        <v>133</v>
      </c>
      <c r="K27" s="21" t="s">
        <v>134</v>
      </c>
      <c r="L27" s="21"/>
      <c r="M27" s="22"/>
      <c r="N27" s="23" t="s">
        <v>135</v>
      </c>
      <c r="O27" s="23" t="s">
        <v>136</v>
      </c>
      <c r="P27" s="7" t="s">
        <v>110</v>
      </c>
    </row>
    <row r="28" spans="1:16" s="8" customFormat="1" ht="12.95" customHeight="1">
      <c r="A28" s="12"/>
      <c r="B28" s="7"/>
      <c r="C28" s="7"/>
      <c r="D28" s="7"/>
      <c r="E28" s="7"/>
      <c r="F28" s="7"/>
      <c r="G28" s="12" t="s">
        <v>137</v>
      </c>
      <c r="H28" s="7" t="s">
        <v>138</v>
      </c>
      <c r="I28" s="21"/>
      <c r="J28" s="21"/>
      <c r="K28" s="21"/>
      <c r="L28" s="21"/>
      <c r="M28" s="22"/>
      <c r="N28" s="23"/>
      <c r="O28" s="23"/>
      <c r="P28" s="7" t="s">
        <v>110</v>
      </c>
    </row>
    <row r="29" spans="1:16" s="8" customFormat="1" ht="12.95" customHeight="1">
      <c r="A29" s="12"/>
      <c r="B29" s="7"/>
      <c r="C29" s="7"/>
      <c r="D29" s="7"/>
      <c r="E29" s="7"/>
      <c r="F29" s="7"/>
      <c r="G29" s="12" t="s">
        <v>139</v>
      </c>
      <c r="H29" s="7" t="s">
        <v>140</v>
      </c>
      <c r="I29" s="21" t="s">
        <v>140</v>
      </c>
      <c r="J29" s="21" t="s">
        <v>140</v>
      </c>
      <c r="K29" s="21" t="s">
        <v>140</v>
      </c>
      <c r="L29" s="21" t="s">
        <v>140</v>
      </c>
      <c r="M29" s="22" t="s">
        <v>140</v>
      </c>
      <c r="N29" s="23" t="s">
        <v>141</v>
      </c>
      <c r="O29" s="23" t="s">
        <v>141</v>
      </c>
      <c r="P29" s="7" t="s">
        <v>110</v>
      </c>
    </row>
    <row r="30" spans="1:16" s="8" customFormat="1" ht="12.95" customHeight="1">
      <c r="A30" s="12"/>
      <c r="B30" s="7"/>
      <c r="C30" s="7"/>
      <c r="D30" s="7"/>
      <c r="E30" s="7"/>
      <c r="F30" s="7"/>
      <c r="G30" s="12" t="s">
        <v>79</v>
      </c>
      <c r="H30" s="7" t="s">
        <v>142</v>
      </c>
      <c r="I30" s="21" t="s">
        <v>143</v>
      </c>
      <c r="J30" s="21" t="s">
        <v>144</v>
      </c>
      <c r="K30" s="21" t="s">
        <v>145</v>
      </c>
      <c r="L30" s="21" t="s">
        <v>146</v>
      </c>
      <c r="M30" s="22" t="s">
        <v>147</v>
      </c>
      <c r="N30" s="23" t="s">
        <v>148</v>
      </c>
      <c r="O30" s="23" t="s">
        <v>149</v>
      </c>
      <c r="P30" s="7" t="s">
        <v>110</v>
      </c>
    </row>
    <row r="31" spans="1:16" s="8" customFormat="1" ht="12.95" customHeight="1">
      <c r="A31" s="12"/>
      <c r="B31" s="7"/>
      <c r="C31" s="7"/>
      <c r="D31" s="7"/>
      <c r="E31" s="7"/>
      <c r="F31" s="7"/>
      <c r="G31" s="12" t="s">
        <v>150</v>
      </c>
      <c r="H31" s="7"/>
      <c r="I31" s="21" t="s">
        <v>151</v>
      </c>
      <c r="J31" s="21" t="s">
        <v>152</v>
      </c>
      <c r="K31" s="21" t="s">
        <v>152</v>
      </c>
      <c r="L31" s="21"/>
      <c r="M31" s="22"/>
      <c r="N31" s="23"/>
      <c r="O31" s="23"/>
      <c r="P31" s="7" t="s">
        <v>110</v>
      </c>
    </row>
    <row r="32" spans="1:16" s="8" customFormat="1" ht="12.95" customHeight="1">
      <c r="A32" s="12"/>
      <c r="B32" s="7"/>
      <c r="C32" s="7"/>
      <c r="D32" s="7"/>
      <c r="E32" s="7"/>
      <c r="F32" s="7"/>
      <c r="G32" s="12" t="s">
        <v>153</v>
      </c>
      <c r="H32" s="7"/>
      <c r="I32" s="24" t="s">
        <v>154</v>
      </c>
      <c r="J32" s="24" t="s">
        <v>154</v>
      </c>
      <c r="K32" s="21" t="s">
        <v>110</v>
      </c>
      <c r="L32" s="21"/>
      <c r="M32" s="22"/>
      <c r="N32" s="23"/>
      <c r="O32" s="23"/>
      <c r="P32" s="7" t="s">
        <v>110</v>
      </c>
    </row>
    <row r="33" spans="1:16" s="8" customFormat="1" ht="12.95" customHeight="1">
      <c r="A33" s="12"/>
      <c r="B33" s="7"/>
      <c r="C33" s="7"/>
      <c r="D33" s="7"/>
      <c r="E33" s="7"/>
      <c r="F33" s="7"/>
      <c r="G33" s="12" t="s">
        <v>155</v>
      </c>
      <c r="H33" s="7"/>
      <c r="I33" s="24" t="s">
        <v>156</v>
      </c>
      <c r="J33" s="24" t="s">
        <v>156</v>
      </c>
      <c r="K33" s="21" t="s">
        <v>110</v>
      </c>
      <c r="L33" s="21"/>
      <c r="M33" s="22"/>
      <c r="N33" s="23"/>
      <c r="O33" s="23"/>
      <c r="P33" s="7" t="s">
        <v>110</v>
      </c>
    </row>
    <row r="34" spans="1:16" s="8" customFormat="1" ht="12.95" customHeight="1">
      <c r="A34" s="12"/>
      <c r="B34" s="7"/>
      <c r="C34" s="7"/>
      <c r="D34" s="7"/>
      <c r="E34" s="7"/>
      <c r="F34" s="7"/>
      <c r="G34" s="12"/>
      <c r="H34" s="7"/>
      <c r="I34" s="21"/>
      <c r="J34" s="21" t="s">
        <v>110</v>
      </c>
      <c r="K34" s="21" t="s">
        <v>110</v>
      </c>
      <c r="L34" s="21" t="s">
        <v>110</v>
      </c>
      <c r="M34" s="22" t="s">
        <v>110</v>
      </c>
      <c r="N34" s="23" t="s">
        <v>110</v>
      </c>
      <c r="O34" s="23" t="s">
        <v>110</v>
      </c>
      <c r="P34" s="7" t="s">
        <v>110</v>
      </c>
    </row>
    <row r="35" spans="1:16" s="30" customFormat="1">
      <c r="A35" s="13" t="s">
        <v>157</v>
      </c>
      <c r="B35" s="14"/>
      <c r="C35" s="14"/>
      <c r="D35" s="14"/>
      <c r="E35" s="14"/>
      <c r="F35" s="14"/>
      <c r="G35" s="25"/>
      <c r="H35" s="26" t="s">
        <v>158</v>
      </c>
      <c r="I35" s="27"/>
      <c r="J35" s="27"/>
      <c r="K35" s="27"/>
      <c r="L35" s="27"/>
      <c r="M35" s="28"/>
      <c r="N35" s="29"/>
      <c r="O35" s="29"/>
    </row>
    <row r="36" spans="1:16" s="30" customFormat="1">
      <c r="A36" s="19" t="s">
        <v>159</v>
      </c>
      <c r="B36" s="19" t="s">
        <v>160</v>
      </c>
      <c r="C36" s="19" t="s">
        <v>161</v>
      </c>
      <c r="D36" s="19" t="s">
        <v>162</v>
      </c>
      <c r="E36" s="19" t="s">
        <v>163</v>
      </c>
      <c r="F36" s="19" t="s">
        <v>164</v>
      </c>
      <c r="G36" s="26"/>
      <c r="H36" s="26"/>
      <c r="I36" s="27"/>
      <c r="J36" s="27"/>
      <c r="K36" s="27"/>
      <c r="L36" s="27"/>
      <c r="M36" s="28"/>
      <c r="N36" s="29"/>
      <c r="O36" s="29"/>
    </row>
    <row r="37" spans="1:16" ht="23.25">
      <c r="A37" s="14" t="s">
        <v>1</v>
      </c>
      <c r="B37" s="14" t="s">
        <v>165</v>
      </c>
      <c r="C37" s="14" t="s">
        <v>166</v>
      </c>
      <c r="D37" s="14"/>
      <c r="E37" s="14"/>
      <c r="F37" s="14"/>
      <c r="G37" s="25" t="s">
        <v>110</v>
      </c>
      <c r="H37" s="31" t="s">
        <v>167</v>
      </c>
    </row>
    <row r="38" spans="1:16" ht="23.25">
      <c r="A38" s="14" t="s">
        <v>2</v>
      </c>
      <c r="B38" s="14"/>
      <c r="C38" s="14"/>
      <c r="D38" s="14"/>
      <c r="E38" s="14"/>
      <c r="F38" s="14"/>
      <c r="G38" s="25"/>
      <c r="H38" s="31" t="s">
        <v>168</v>
      </c>
    </row>
    <row r="39" spans="1:16" ht="23.25">
      <c r="A39" s="14" t="s">
        <v>2</v>
      </c>
      <c r="B39" s="14"/>
      <c r="C39" s="14"/>
      <c r="D39" s="14"/>
      <c r="E39" s="14"/>
      <c r="F39" s="14"/>
      <c r="G39" s="25"/>
      <c r="H39" s="31" t="s">
        <v>169</v>
      </c>
    </row>
    <row r="40" spans="1:16" s="39" customFormat="1">
      <c r="A40" s="14" t="s">
        <v>3</v>
      </c>
      <c r="B40" s="14" t="s">
        <v>170</v>
      </c>
      <c r="C40" s="14" t="s">
        <v>171</v>
      </c>
      <c r="D40" s="14" t="s">
        <v>172</v>
      </c>
      <c r="E40" s="14" t="s">
        <v>173</v>
      </c>
      <c r="F40" s="14" t="s">
        <v>174</v>
      </c>
      <c r="G40" s="25" t="s">
        <v>110</v>
      </c>
      <c r="H40" s="35"/>
      <c r="I40" s="36"/>
      <c r="J40" s="36"/>
      <c r="K40" s="36"/>
      <c r="L40" s="36"/>
      <c r="M40" s="37"/>
      <c r="N40" s="38"/>
      <c r="O40" s="38"/>
    </row>
    <row r="41" spans="1:16" s="39" customFormat="1">
      <c r="A41" s="14" t="s">
        <v>2</v>
      </c>
      <c r="B41" s="14"/>
      <c r="C41" s="14"/>
      <c r="D41" s="14"/>
      <c r="E41" s="14"/>
      <c r="F41" s="14"/>
      <c r="G41" s="25"/>
      <c r="H41" s="40" t="s">
        <v>175</v>
      </c>
      <c r="I41" s="36"/>
      <c r="J41" s="36"/>
      <c r="K41" s="36"/>
      <c r="L41" s="36"/>
      <c r="M41" s="37"/>
      <c r="N41" s="38"/>
      <c r="O41" s="38"/>
    </row>
    <row r="42" spans="1:16" s="39" customFormat="1">
      <c r="A42" s="14" t="s">
        <v>2</v>
      </c>
      <c r="B42" s="14"/>
      <c r="C42" s="14"/>
      <c r="D42" s="14"/>
      <c r="E42" s="14"/>
      <c r="F42" s="14"/>
      <c r="G42" s="25"/>
      <c r="H42" s="41" t="s">
        <v>12</v>
      </c>
      <c r="I42" s="42" t="s">
        <v>120</v>
      </c>
      <c r="J42" s="42" t="s">
        <v>121</v>
      </c>
      <c r="K42" s="42" t="s">
        <v>176</v>
      </c>
      <c r="L42" s="42" t="s">
        <v>30</v>
      </c>
      <c r="M42" s="43" t="s">
        <v>177</v>
      </c>
      <c r="N42" s="38"/>
      <c r="O42" s="38"/>
    </row>
    <row r="43" spans="1:16">
      <c r="A43" s="14" t="s">
        <v>21</v>
      </c>
      <c r="B43" s="14" t="s">
        <v>178</v>
      </c>
      <c r="C43" s="14" t="s">
        <v>135</v>
      </c>
      <c r="D43" s="14" t="s">
        <v>172</v>
      </c>
      <c r="E43" s="20" t="s">
        <v>179</v>
      </c>
      <c r="F43" s="20" t="s">
        <v>180</v>
      </c>
      <c r="G43" s="25" t="s">
        <v>110</v>
      </c>
      <c r="H43" s="44"/>
      <c r="I43" s="45"/>
      <c r="J43" s="45"/>
      <c r="K43" s="45"/>
      <c r="L43" s="45"/>
      <c r="M43" s="46"/>
    </row>
    <row r="44" spans="1:16" ht="15.75">
      <c r="A44" s="14" t="s">
        <v>2</v>
      </c>
      <c r="B44" s="14"/>
      <c r="C44" s="14"/>
      <c r="D44" s="14"/>
      <c r="E44" s="14"/>
      <c r="F44" s="14"/>
      <c r="G44" s="25" t="s">
        <v>110</v>
      </c>
      <c r="H44" s="47" t="s">
        <v>181</v>
      </c>
      <c r="I44" s="48"/>
      <c r="J44" s="48"/>
      <c r="K44" s="48"/>
      <c r="L44" s="48"/>
      <c r="M44" s="49"/>
    </row>
    <row r="45" spans="1:16">
      <c r="A45" s="14" t="s">
        <v>22</v>
      </c>
      <c r="B45" s="14" t="s">
        <v>182</v>
      </c>
      <c r="C45" s="14"/>
      <c r="D45" s="14"/>
      <c r="E45" s="14"/>
      <c r="F45" s="14"/>
      <c r="G45" s="25" t="s">
        <v>110</v>
      </c>
      <c r="H45" s="50"/>
      <c r="I45" s="51"/>
      <c r="J45" s="52"/>
      <c r="K45" s="53"/>
      <c r="L45" s="53">
        <f>+J45+K45</f>
        <v>0</v>
      </c>
      <c r="M45" s="54">
        <f>+I45-L45</f>
        <v>0</v>
      </c>
    </row>
    <row r="46" spans="1:16">
      <c r="A46" s="14" t="s">
        <v>2</v>
      </c>
      <c r="B46" s="14"/>
      <c r="C46" s="14"/>
      <c r="D46" s="14"/>
      <c r="E46" s="14"/>
      <c r="F46" s="14"/>
      <c r="G46" s="25" t="s">
        <v>110</v>
      </c>
      <c r="H46" s="55"/>
      <c r="I46" s="56"/>
      <c r="J46" s="55"/>
      <c r="K46" s="57"/>
      <c r="L46" s="57"/>
      <c r="M46" s="58"/>
    </row>
    <row r="47" spans="1:16">
      <c r="A47" s="14" t="s">
        <v>29</v>
      </c>
      <c r="B47" s="14"/>
      <c r="C47" s="14"/>
      <c r="D47" s="14"/>
      <c r="E47" s="14"/>
      <c r="F47" s="14"/>
      <c r="G47" s="25" t="s">
        <v>110</v>
      </c>
      <c r="H47" s="59" t="s">
        <v>30</v>
      </c>
      <c r="I47" s="60">
        <f>SUBTOTAL(9,I45:I46)</f>
        <v>0</v>
      </c>
      <c r="J47" s="59">
        <f>SUBTOTAL(9,J45:J46)</f>
        <v>0</v>
      </c>
      <c r="K47" s="59">
        <f>SUBTOTAL(9,K45:K46)</f>
        <v>0</v>
      </c>
      <c r="L47" s="59">
        <f>SUBTOTAL(9,L45:L46)</f>
        <v>0</v>
      </c>
      <c r="M47" s="59">
        <f>SUBTOTAL(9,M45:M46)</f>
        <v>0</v>
      </c>
    </row>
    <row r="48" spans="1:16">
      <c r="A48" s="14" t="s">
        <v>2</v>
      </c>
      <c r="B48" s="14"/>
      <c r="C48" s="14"/>
      <c r="D48" s="14"/>
      <c r="E48" s="14"/>
      <c r="F48" s="14"/>
      <c r="G48" s="25" t="s">
        <v>110</v>
      </c>
      <c r="I48" s="45"/>
      <c r="J48" s="45"/>
      <c r="K48" s="45"/>
      <c r="L48" s="45"/>
      <c r="M48" s="46"/>
    </row>
    <row r="49" spans="1:13">
      <c r="A49" s="14" t="s">
        <v>21</v>
      </c>
      <c r="B49" s="14" t="s">
        <v>183</v>
      </c>
      <c r="C49" s="14" t="s">
        <v>135</v>
      </c>
      <c r="D49" s="14" t="s">
        <v>172</v>
      </c>
      <c r="E49" s="20" t="s">
        <v>184</v>
      </c>
      <c r="F49" s="20" t="s">
        <v>185</v>
      </c>
      <c r="G49" s="25" t="s">
        <v>110</v>
      </c>
    </row>
    <row r="50" spans="1:13" ht="15.75">
      <c r="A50" s="14" t="s">
        <v>2</v>
      </c>
      <c r="B50" s="14"/>
      <c r="C50" s="14"/>
      <c r="D50" s="14"/>
      <c r="E50" s="14"/>
      <c r="F50" s="14"/>
      <c r="G50" s="25" t="s">
        <v>110</v>
      </c>
      <c r="H50" s="47" t="s">
        <v>186</v>
      </c>
      <c r="I50" s="48"/>
      <c r="J50" s="48"/>
      <c r="K50" s="48"/>
      <c r="L50" s="48"/>
      <c r="M50" s="49"/>
    </row>
    <row r="51" spans="1:13">
      <c r="A51" s="14" t="s">
        <v>22</v>
      </c>
      <c r="B51" s="14" t="s">
        <v>182</v>
      </c>
      <c r="C51" s="14"/>
      <c r="D51" s="14"/>
      <c r="E51" s="14"/>
      <c r="F51" s="14"/>
      <c r="G51" s="25" t="s">
        <v>110</v>
      </c>
      <c r="H51" s="50"/>
      <c r="I51" s="51"/>
      <c r="J51" s="52"/>
      <c r="K51" s="53"/>
      <c r="L51" s="53">
        <f>+J51+K51</f>
        <v>0</v>
      </c>
      <c r="M51" s="54">
        <f>+I51-L51</f>
        <v>0</v>
      </c>
    </row>
    <row r="52" spans="1:13">
      <c r="A52" s="14" t="s">
        <v>2</v>
      </c>
      <c r="B52" s="14"/>
      <c r="C52" s="14"/>
      <c r="D52" s="14"/>
      <c r="E52" s="14"/>
      <c r="F52" s="14"/>
      <c r="G52" s="25" t="s">
        <v>110</v>
      </c>
      <c r="H52" s="55"/>
      <c r="I52" s="56"/>
      <c r="J52" s="52"/>
      <c r="K52" s="53"/>
      <c r="L52" s="53"/>
      <c r="M52" s="54"/>
    </row>
    <row r="53" spans="1:13">
      <c r="A53" s="14" t="s">
        <v>29</v>
      </c>
      <c r="B53" s="14"/>
      <c r="C53" s="14"/>
      <c r="D53" s="14"/>
      <c r="E53" s="14"/>
      <c r="F53" s="14"/>
      <c r="G53" s="25" t="s">
        <v>110</v>
      </c>
      <c r="H53" s="59" t="s">
        <v>30</v>
      </c>
      <c r="I53" s="60">
        <f>SUBTOTAL(9,I51:I52)</f>
        <v>0</v>
      </c>
      <c r="J53" s="59">
        <f>SUBTOTAL(9,J51:J52)</f>
        <v>0</v>
      </c>
      <c r="K53" s="59">
        <f>SUBTOTAL(9,K51:K52)</f>
        <v>0</v>
      </c>
      <c r="L53" s="59">
        <f>SUBTOTAL(9,L51:L52)</f>
        <v>0</v>
      </c>
      <c r="M53" s="59">
        <f>SUBTOTAL(9,M51:M52)</f>
        <v>0</v>
      </c>
    </row>
    <row r="54" spans="1:13">
      <c r="A54" s="14" t="s">
        <v>2</v>
      </c>
      <c r="B54" s="14"/>
      <c r="C54" s="14"/>
      <c r="D54" s="14"/>
      <c r="E54" s="14"/>
      <c r="F54" s="14"/>
      <c r="G54" s="25" t="s">
        <v>110</v>
      </c>
      <c r="H54" s="61"/>
      <c r="I54" s="62"/>
      <c r="J54" s="62"/>
      <c r="K54" s="62"/>
      <c r="L54" s="62"/>
      <c r="M54" s="63"/>
    </row>
    <row r="55" spans="1:13">
      <c r="A55" s="14" t="s">
        <v>2</v>
      </c>
      <c r="B55" s="14"/>
      <c r="C55" s="14"/>
      <c r="D55" s="14"/>
      <c r="E55" s="14"/>
      <c r="F55" s="14"/>
      <c r="G55" s="25" t="s">
        <v>110</v>
      </c>
      <c r="H55" s="59" t="s">
        <v>64</v>
      </c>
      <c r="I55" s="60">
        <f>SUBTOTAL(9,I51:I54)</f>
        <v>0</v>
      </c>
      <c r="J55" s="59">
        <f>SUBTOTAL(9,J51:J54)</f>
        <v>0</v>
      </c>
      <c r="K55" s="59">
        <f>SUBTOTAL(9,K51:K54)</f>
        <v>0</v>
      </c>
      <c r="L55" s="59">
        <f>SUBTOTAL(9,L51:L54)</f>
        <v>0</v>
      </c>
      <c r="M55" s="59">
        <f>SUBTOTAL(9,M51:M54)</f>
        <v>0</v>
      </c>
    </row>
    <row r="56" spans="1:13">
      <c r="A56" s="14" t="s">
        <v>2</v>
      </c>
      <c r="B56" s="14"/>
      <c r="C56" s="14"/>
      <c r="D56" s="14"/>
      <c r="E56" s="14"/>
      <c r="F56" s="14"/>
      <c r="G56" s="25" t="s">
        <v>110</v>
      </c>
      <c r="H56" s="64"/>
      <c r="I56" s="65"/>
      <c r="J56" s="65"/>
      <c r="K56" s="62"/>
      <c r="L56" s="62"/>
      <c r="M56" s="63"/>
    </row>
    <row r="57" spans="1:13">
      <c r="A57" s="14" t="s">
        <v>2</v>
      </c>
      <c r="B57" s="14"/>
      <c r="C57" s="14"/>
      <c r="D57" s="14"/>
      <c r="E57" s="14"/>
      <c r="F57" s="14"/>
      <c r="G57" s="25"/>
      <c r="H57" s="59" t="s">
        <v>65</v>
      </c>
      <c r="I57" s="60">
        <f>SUBTOTAL(9,I35:I56)</f>
        <v>0</v>
      </c>
      <c r="J57" s="59">
        <f>SUBTOTAL(9,J35:J56)</f>
        <v>0</v>
      </c>
      <c r="K57" s="59">
        <f>SUBTOTAL(9,K35:K56)</f>
        <v>0</v>
      </c>
      <c r="L57" s="59">
        <f>SUBTOTAL(9,L35:L56)</f>
        <v>0</v>
      </c>
      <c r="M57" s="59">
        <f>SUBTOTAL(9,M35:M56)</f>
        <v>0</v>
      </c>
    </row>
    <row r="58" spans="1:13">
      <c r="A58" s="14" t="s">
        <v>21</v>
      </c>
      <c r="B58" s="14" t="s">
        <v>178</v>
      </c>
      <c r="C58" s="14" t="s">
        <v>135</v>
      </c>
      <c r="D58" s="20" t="s">
        <v>187</v>
      </c>
      <c r="E58" s="20" t="s">
        <v>188</v>
      </c>
      <c r="F58" s="20"/>
      <c r="G58" s="25" t="s">
        <v>110</v>
      </c>
      <c r="H58" s="44"/>
      <c r="I58" s="45"/>
      <c r="J58" s="45"/>
      <c r="K58" s="45"/>
      <c r="L58" s="45"/>
      <c r="M58" s="46"/>
    </row>
    <row r="59" spans="1:13" ht="15.75">
      <c r="A59" s="14" t="s">
        <v>2</v>
      </c>
      <c r="B59" s="14"/>
      <c r="C59" s="14"/>
      <c r="D59" s="14"/>
      <c r="E59" s="14"/>
      <c r="F59" s="14"/>
      <c r="G59" s="25" t="s">
        <v>110</v>
      </c>
      <c r="H59" s="47" t="s">
        <v>186</v>
      </c>
      <c r="I59" s="48"/>
      <c r="J59" s="48"/>
      <c r="K59" s="48"/>
      <c r="L59" s="48"/>
      <c r="M59" s="49"/>
    </row>
    <row r="60" spans="1:13">
      <c r="A60" s="14" t="s">
        <v>22</v>
      </c>
      <c r="B60" s="14" t="s">
        <v>182</v>
      </c>
      <c r="C60" s="14"/>
      <c r="D60" s="14"/>
      <c r="E60" s="14"/>
      <c r="F60" s="14"/>
      <c r="G60" s="25" t="s">
        <v>110</v>
      </c>
      <c r="H60" s="50"/>
      <c r="I60" s="51"/>
      <c r="J60" s="52"/>
      <c r="K60" s="53"/>
      <c r="L60" s="53">
        <f>+J60+K60</f>
        <v>0</v>
      </c>
      <c r="M60" s="54">
        <f>+I60-L60</f>
        <v>0</v>
      </c>
    </row>
    <row r="61" spans="1:13">
      <c r="A61" s="14" t="s">
        <v>2</v>
      </c>
      <c r="B61" s="14"/>
      <c r="C61" s="14"/>
      <c r="D61" s="20"/>
      <c r="E61" s="20"/>
      <c r="F61" s="20"/>
      <c r="G61" s="25"/>
      <c r="H61" s="55"/>
      <c r="I61" s="56"/>
      <c r="J61" s="53"/>
      <c r="K61" s="53"/>
      <c r="L61" s="53"/>
      <c r="M61" s="53"/>
    </row>
    <row r="62" spans="1:13">
      <c r="A62" s="14" t="s">
        <v>29</v>
      </c>
      <c r="B62" s="14"/>
      <c r="C62" s="14"/>
      <c r="D62" s="14"/>
      <c r="E62" s="14"/>
      <c r="F62" s="14"/>
      <c r="G62" s="25" t="s">
        <v>110</v>
      </c>
      <c r="H62" s="59" t="s">
        <v>30</v>
      </c>
      <c r="I62" s="60">
        <f>SUBTOTAL(9,I60:I61)</f>
        <v>0</v>
      </c>
      <c r="J62" s="59">
        <f>SUBTOTAL(9,J60:J61)</f>
        <v>0</v>
      </c>
      <c r="K62" s="59">
        <f>SUBTOTAL(9,K60:K61)</f>
        <v>0</v>
      </c>
      <c r="L62" s="59">
        <f>SUBTOTAL(9,L60:L61)</f>
        <v>0</v>
      </c>
      <c r="M62" s="59">
        <f>SUBTOTAL(9,M60:M61)</f>
        <v>0</v>
      </c>
    </row>
    <row r="63" spans="1:13">
      <c r="A63" s="14" t="s">
        <v>2</v>
      </c>
      <c r="B63" s="14"/>
      <c r="C63" s="14"/>
      <c r="D63" s="20"/>
      <c r="E63" s="20"/>
      <c r="F63" s="20"/>
      <c r="G63" s="25" t="s">
        <v>110</v>
      </c>
      <c r="H63" s="66"/>
      <c r="I63" s="62"/>
      <c r="J63" s="62"/>
      <c r="K63" s="62"/>
      <c r="L63" s="62"/>
      <c r="M63" s="63"/>
    </row>
    <row r="64" spans="1:13">
      <c r="A64" s="14" t="s">
        <v>2</v>
      </c>
      <c r="B64" s="14"/>
      <c r="C64" s="14"/>
      <c r="D64" s="14"/>
      <c r="E64" s="14"/>
      <c r="F64" s="14"/>
      <c r="G64" s="25" t="s">
        <v>110</v>
      </c>
      <c r="H64" s="59" t="s">
        <v>66</v>
      </c>
      <c r="I64" s="60">
        <f>SUBTOTAL(9,I45:I63)</f>
        <v>0</v>
      </c>
      <c r="J64" s="59">
        <f>SUBTOTAL(9,J45:J63)</f>
        <v>0</v>
      </c>
      <c r="K64" s="59">
        <f>SUBTOTAL(9,K45:K63)</f>
        <v>0</v>
      </c>
      <c r="L64" s="59">
        <f>SUBTOTAL(9,L45:L63)</f>
        <v>0</v>
      </c>
      <c r="M64" s="59">
        <f>SUBTOTAL(9,M45:M63)</f>
        <v>0</v>
      </c>
    </row>
    <row r="65" spans="1:7">
      <c r="A65" s="14" t="s">
        <v>2</v>
      </c>
      <c r="B65" s="14"/>
      <c r="C65" s="14"/>
      <c r="D65" s="14"/>
      <c r="E65" s="14"/>
      <c r="F65" s="14"/>
      <c r="G65" s="25" t="s">
        <v>110</v>
      </c>
    </row>
    <row r="66" spans="1:7">
      <c r="A66" s="14" t="s">
        <v>2</v>
      </c>
      <c r="B66" s="14"/>
      <c r="C66" s="14"/>
      <c r="D66" s="14"/>
      <c r="E66" s="14"/>
      <c r="F66" s="14"/>
      <c r="G66" s="25" t="s">
        <v>110</v>
      </c>
    </row>
    <row r="67" spans="1:7">
      <c r="A67" s="14" t="s">
        <v>2</v>
      </c>
      <c r="B67" s="14"/>
      <c r="C67" s="14"/>
      <c r="D67" s="14"/>
      <c r="E67" s="14"/>
      <c r="F67" s="14"/>
      <c r="G67" s="25" t="s">
        <v>110</v>
      </c>
    </row>
    <row r="68" spans="1:7">
      <c r="A68" s="14" t="s">
        <v>2</v>
      </c>
      <c r="B68" s="14"/>
      <c r="C68" s="14"/>
      <c r="D68" s="14"/>
      <c r="E68" s="14"/>
      <c r="F68" s="14"/>
      <c r="G68" s="25" t="s">
        <v>110</v>
      </c>
    </row>
  </sheetData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2013-14 Financing</vt:lpstr>
      <vt:lpstr>_defntmp_</vt:lpstr>
      <vt:lpstr>_defntmp_!Print_Area</vt:lpstr>
      <vt:lpstr>_defntmp_!Print_Titles</vt:lpstr>
      <vt:lpstr>'2013-14 Financing'!Print_Titles</vt:lpstr>
    </vt:vector>
  </TitlesOfParts>
  <Manager/>
  <Company>HWFRS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Reohorn, Martin</dc:creator>
  <cp:keywords/>
  <dc:description/>
  <cp:lastModifiedBy>Martin, Zoe</cp:lastModifiedBy>
  <cp:revision/>
  <dcterms:created xsi:type="dcterms:W3CDTF">2014-05-15T10:11:48Z</dcterms:created>
  <dcterms:modified xsi:type="dcterms:W3CDTF">2026-02-03T10:47:13Z</dcterms:modified>
  <cp:category/>
  <cp:contentStatus/>
</cp:coreProperties>
</file>