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5-26\FOI\Capital Financing\"/>
    </mc:Choice>
  </mc:AlternateContent>
  <xr:revisionPtr revIDLastSave="0" documentId="13_ncr:1_{BACCC11F-698C-4DC1-BE16-97A30E00B203}" xr6:coauthVersionLast="47" xr6:coauthVersionMax="47" xr10:uidLastSave="{00000000-0000-0000-0000-000000000000}"/>
  <bookViews>
    <workbookView xWindow="-28920" yWindow="165" windowWidth="29040" windowHeight="15720" xr2:uid="{00000000-000D-0000-FFFF-FFFF00000000}"/>
  </bookViews>
  <sheets>
    <sheet name="2018-19" sheetId="3" r:id="rId1"/>
    <sheet name="_defntmp_" sheetId="1" state="hidden" r:id="rId2"/>
  </sheets>
  <definedNames>
    <definedName name="_xlnm._FilterDatabase" localSheetId="0" hidden="1">'2018-19'!$B$6:$C$67</definedName>
    <definedName name="_xlnm.Print_Area" localSheetId="1">_defntmp_!$H$37:$P$51</definedName>
    <definedName name="_xlnm.Print_Titles" localSheetId="1">_defntmp_!$37:$42</definedName>
    <definedName name="_xlnm.Print_Titles" localSheetId="0">'2018-19'!$1:$3</definedName>
    <definedName name="xlvar.ACTLDG" localSheetId="1">"19CAA"</definedName>
    <definedName name="xlvar.ACTLDG" localSheetId="0">"19CAA"</definedName>
    <definedName name="xlvar.BUDLDG" localSheetId="1">"19CAB"</definedName>
    <definedName name="xlvar.BUDLDG" localSheetId="0">"19CAB"</definedName>
    <definedName name="xlvar.FROM" localSheetId="1">"1"</definedName>
    <definedName name="xlvar.FROM" localSheetId="0">"1"</definedName>
    <definedName name="xlvar.TO" localSheetId="1">"13"</definedName>
    <definedName name="xlvar.TO" localSheetId="0">"13"</definedName>
    <definedName name="zzXLOne.ORIGINALDEFNSHEET" localSheetId="1">"\\fs-finance\t1\fin1\rel119\ci\software\custom\rts\Excel\CAPITAL\Capital Outturn Report.xlsDesign"</definedName>
    <definedName name="zzXLOne.ORIGINALDEFNSHEET" localSheetId="0">"\\fs-finance\t1\fin1\rel119\ci\software\custom\rts\Excel\CAPITAL\Capital Outturn Report.xlsDesign"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3" l="1"/>
  <c r="N64" i="3"/>
  <c r="E15" i="3"/>
  <c r="E23" i="3"/>
  <c r="E28" i="3"/>
  <c r="E57" i="3" s="1"/>
  <c r="C55" i="3"/>
  <c r="C28" i="3"/>
  <c r="C15" i="3"/>
  <c r="N9" i="3"/>
  <c r="F55" i="3"/>
  <c r="G55" i="3"/>
  <c r="H55" i="3"/>
  <c r="I55" i="3"/>
  <c r="J55" i="3"/>
  <c r="J57" i="3" s="1"/>
  <c r="J64" i="3" s="1"/>
  <c r="K55" i="3"/>
  <c r="F28" i="3"/>
  <c r="G28" i="3"/>
  <c r="H28" i="3"/>
  <c r="I28" i="3"/>
  <c r="J28" i="3"/>
  <c r="K28" i="3"/>
  <c r="L28" i="3"/>
  <c r="F23" i="3"/>
  <c r="G23" i="3"/>
  <c r="H23" i="3"/>
  <c r="I23" i="3"/>
  <c r="J23" i="3"/>
  <c r="K23" i="3"/>
  <c r="L23" i="3"/>
  <c r="F15" i="3"/>
  <c r="G15" i="3"/>
  <c r="H15" i="3"/>
  <c r="I15" i="3"/>
  <c r="J15" i="3"/>
  <c r="K15" i="3"/>
  <c r="L15" i="3"/>
  <c r="N62" i="3"/>
  <c r="N60" i="3"/>
  <c r="H57" i="3" l="1"/>
  <c r="H64" i="3" s="1"/>
  <c r="G57" i="3"/>
  <c r="G64" i="3" s="1"/>
  <c r="F57" i="3"/>
  <c r="F64" i="3" s="1"/>
  <c r="I57" i="3"/>
  <c r="I64" i="3" s="1"/>
  <c r="K57" i="3"/>
  <c r="K64" i="3" s="1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L52" i="3"/>
  <c r="L53" i="3"/>
  <c r="N22" i="3"/>
  <c r="N10" i="3"/>
  <c r="N11" i="3"/>
  <c r="N12" i="3"/>
  <c r="N13" i="3"/>
  <c r="N14" i="3"/>
  <c r="N63" i="1"/>
  <c r="M63" i="1"/>
  <c r="L63" i="1"/>
  <c r="K63" i="1"/>
  <c r="J63" i="1"/>
  <c r="O61" i="1"/>
  <c r="P61" i="1" s="1"/>
  <c r="P63" i="1" s="1"/>
  <c r="N54" i="1"/>
  <c r="N56" i="1" s="1"/>
  <c r="M54" i="1"/>
  <c r="M56" i="1" s="1"/>
  <c r="L54" i="1"/>
  <c r="L56" i="1" s="1"/>
  <c r="K54" i="1"/>
  <c r="K56" i="1" s="1"/>
  <c r="J54" i="1"/>
  <c r="O52" i="1"/>
  <c r="O54" i="1" s="1"/>
  <c r="N48" i="1"/>
  <c r="M48" i="1"/>
  <c r="M58" i="1" s="1"/>
  <c r="L48" i="1"/>
  <c r="L58" i="1" s="1"/>
  <c r="K48" i="1"/>
  <c r="J48" i="1"/>
  <c r="O46" i="1"/>
  <c r="P46" i="1" s="1"/>
  <c r="P52" i="1"/>
  <c r="P54" i="1" s="1"/>
  <c r="P56" i="1" s="1"/>
  <c r="O48" i="1"/>
  <c r="L55" i="3" l="1"/>
  <c r="C69" i="3"/>
  <c r="N8" i="3"/>
  <c r="N58" i="1"/>
  <c r="N65" i="1" s="1"/>
  <c r="P48" i="1"/>
  <c r="P58" i="1"/>
  <c r="K58" i="1"/>
  <c r="K65" i="1" s="1"/>
  <c r="L65" i="1"/>
  <c r="O63" i="1"/>
  <c r="M65" i="1"/>
  <c r="O56" i="1"/>
  <c r="J56" i="1"/>
  <c r="J58" i="1" s="1"/>
  <c r="N19" i="3"/>
  <c r="N20" i="3"/>
  <c r="N52" i="3"/>
  <c r="N53" i="3"/>
  <c r="L57" i="3" l="1"/>
  <c r="L64" i="3" s="1"/>
  <c r="C67" i="3" s="1"/>
  <c r="N55" i="3"/>
  <c r="N15" i="3"/>
  <c r="O58" i="1"/>
  <c r="O65" i="1" s="1"/>
  <c r="P65" i="1"/>
  <c r="N27" i="3"/>
  <c r="N28" i="3" s="1"/>
  <c r="C23" i="3"/>
  <c r="C57" i="3" s="1"/>
  <c r="J65" i="1"/>
  <c r="N21" i="3"/>
  <c r="N23" i="3" s="1"/>
  <c r="N57" i="3" l="1"/>
  <c r="C70" i="3" s="1"/>
  <c r="E64" i="3" l="1"/>
  <c r="C68" i="3" s="1"/>
  <c r="C71" i="3" s="1"/>
</calcChain>
</file>

<file path=xl/sharedStrings.xml><?xml version="1.0" encoding="utf-8"?>
<sst xmlns="http://schemas.openxmlformats.org/spreadsheetml/2006/main" count="447" uniqueCount="222">
  <si>
    <t>FORMAT XLONE REPORT</t>
  </si>
  <si>
    <t>REPORT SETTINGS</t>
  </si>
  <si>
    <t>Description:</t>
  </si>
  <si>
    <t>Capital Actual Vs Budget Report</t>
  </si>
  <si>
    <t>Narration:</t>
  </si>
  <si>
    <t>Created By:</t>
  </si>
  <si>
    <t>TECHONE - 30-Jul-2007 14:20:39</t>
  </si>
  <si>
    <t>Destination:</t>
  </si>
  <si>
    <t>Allow Change=N;Drilldown Mode=None;Eval Vars In Excel Formulas=N;Destination=AnotherSheet;Output Type=ExcelWorkbook;Sheet Name=Report;Display Gridlines=N;Display Row and Column Headings=Y;Display PageBreaks=N;Collapse Groups=N;Standard Report=N</t>
  </si>
  <si>
    <t>Publishing:</t>
  </si>
  <si>
    <t>File Title=Capex Actual Vs Budget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</si>
  <si>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</si>
  <si>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</si>
  <si>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</si>
  <si>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</si>
  <si>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</si>
  <si>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</si>
  <si>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</si>
  <si>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Field Dict Code</t>
  </si>
  <si>
    <t>List Values</t>
  </si>
  <si>
    <t>Variable 1:</t>
  </si>
  <si>
    <t>FROM</t>
  </si>
  <si>
    <t>From</t>
  </si>
  <si>
    <t>AlphaNumeric;Y;Y;Y;Specified;200;-1</t>
  </si>
  <si>
    <t>1</t>
  </si>
  <si>
    <t>Variable 2:</t>
  </si>
  <si>
    <t>TO</t>
  </si>
  <si>
    <t>To</t>
  </si>
  <si>
    <t>13</t>
  </si>
  <si>
    <t>Variable 3:</t>
  </si>
  <si>
    <t>ACTLDG</t>
  </si>
  <si>
    <t>Actual Capex ledger</t>
  </si>
  <si>
    <t>{&amp;F1_PY_CAPEX_LDG}</t>
  </si>
  <si>
    <t>Variable 4:</t>
  </si>
  <si>
    <t>BUDLDG</t>
  </si>
  <si>
    <t>Budget Capex Ledger</t>
  </si>
  <si>
    <t>{&amp;HW_PY_CA_BUD_LDG}</t>
  </si>
  <si>
    <t>Variable 5:</t>
  </si>
  <si>
    <t>Variable 6:</t>
  </si>
  <si>
    <t>COLUMN DEFINITION</t>
  </si>
  <si>
    <t xml:space="preserve"> </t>
  </si>
  <si>
    <t>Name:</t>
  </si>
  <si>
    <t>ColumnDefn1</t>
  </si>
  <si>
    <t>Data Source:</t>
  </si>
  <si>
    <t>F1GLPeriodBalances</t>
  </si>
  <si>
    <t>Parameters:</t>
  </si>
  <si>
    <t>ChartName=CAPITAL</t>
  </si>
  <si>
    <t>Drilldown:</t>
  </si>
  <si>
    <t>Heading Start Row=1;Heading Rows=7;Offline Min Rows=50;SecAttLinks=False;CombOfflineShts=False;DD Link Cols Type=All</t>
  </si>
  <si>
    <t>Column Name:</t>
  </si>
  <si>
    <t>Scheme</t>
  </si>
  <si>
    <t>Column2</t>
  </si>
  <si>
    <t>Total_Budget</t>
  </si>
  <si>
    <t>Column5</t>
  </si>
  <si>
    <t>Budget</t>
  </si>
  <si>
    <t>Actual</t>
  </si>
  <si>
    <t>Cmtmnt</t>
  </si>
  <si>
    <t>Ttl</t>
  </si>
  <si>
    <t>RemBud</t>
  </si>
  <si>
    <t>Column7</t>
  </si>
  <si>
    <t>Column8</t>
  </si>
  <si>
    <t>Action:</t>
  </si>
  <si>
    <t>Display</t>
  </si>
  <si>
    <t>PeriodBalance</t>
  </si>
  <si>
    <t>Sum</t>
  </si>
  <si>
    <t>Commitment</t>
  </si>
  <si>
    <t>UserDefined</t>
  </si>
  <si>
    <t>Calculate</t>
  </si>
  <si>
    <t>Field:</t>
  </si>
  <si>
    <t>Scheme_Status</t>
  </si>
  <si>
    <t>F1Lpb_BalAmt1</t>
  </si>
  <si>
    <t>F1La_TotalComAmt1</t>
  </si>
  <si>
    <t>+[Budget]-[Actual]-[Cmtmnt]</t>
  </si>
  <si>
    <t>Capital_Report</t>
  </si>
  <si>
    <t>Capital_Report_Description</t>
  </si>
  <si>
    <t>Details:</t>
  </si>
  <si>
    <t>Code - Description</t>
  </si>
  <si>
    <t>F1Ldg_LdgName one of (12CAA, 13CAA, 14CAA, 15CAA, 16CAA, 17CAA, 18CAA, 19CAA, 20CAA)</t>
  </si>
  <si>
    <t>CurrencyDataType;Total Line Type=Sum</t>
  </si>
  <si>
    <t>Display:</t>
  </si>
  <si>
    <t>Y</t>
  </si>
  <si>
    <t>N</t>
  </si>
  <si>
    <t>Use Column=Y;Display Column=Y;Title=Scheme;Title same as Column Name=Y;Type=SameAsColumn;Display Format Type=DefaultForType;Display Width=100;Link Options=None;Total Line Type=None</t>
  </si>
  <si>
    <t>Use Column=Y;Display Column=Y;Title=Column 2;Title same as Column Name=Y;Type=SameAsColumn;Display Format Type=DefaultForType;Display Width=100;Link Options=None;Total Line Type=None</t>
  </si>
  <si>
    <t>Use Column=Y;Display Column=Y;Title=Total Budget;Title same as Column Name=Y;Type=SameAsColumn;Display Format Type=DefaultForType;Display Format=#,##0.00~sc~(#,##0.00);Display Width=100;Link Options=None;Total Line Type=None</t>
  </si>
  <si>
    <t>Use Column=Y;Display Column=Y;Title=Column 5;Title same as Column Name=Y;Type=SameAsColumn;Display Format Type=DefaultForType;Display Format=#,##0.00~sc~(#,##0.00);Display Width=100;Link Options=None;Total Line Type=None</t>
  </si>
  <si>
    <t>Use Column=Y;Display Column=Y;Title=Budget;Title same as Column Name=Y;Type=SameAsColumn;Display Format Type=DefaultForType;Display Format=#,##0.00~sc~(#,##0.00);Display Width=100;Link Options=None;Total Line Type=None</t>
  </si>
  <si>
    <t>Use Column=Y;Display Column=Y;Title=Actual;Title same as Column Name=Y;Type=SameAsColumn;Display Format Type=DefaultForType;Display Format=#,##0.00~sc~(#,##0.00);Display Width=100;Link Options=None;Total Line Type=None</t>
  </si>
  <si>
    <t>Use Column=Y;Display Column=Y;Title=Cmtmnt;Title same as Column Name=Y;Type=SameAsColumn;Display Format Type=DefaultForType;Display Format=#,##0.00~sc~(#,##0.00);Display Width=100;Link Options=None;Total Line Type=None</t>
  </si>
  <si>
    <t>Use Column=Y;Display Column=Y;Title=Ttl;Title same as Column Name=Y;Type=SameAsColumn;Display Format Type=DefaultForType;Display Width=100;Link Options=None;Total Line Type=None</t>
  </si>
  <si>
    <t>Use Column=Y;Display Column=Y;Title=Rem Bud;Title same as Column Name=Y;Type=Number;Display Format Type=IntegerAct;Display Format=#,##0~sc~(#,##0);Display Width=100;Link Options=None;Total Line Type=Sum</t>
  </si>
  <si>
    <t>Use Column=Y;Display Column=Y;Title=Column 7;Title same as Column Name=Y;Type=SameAsColumn;Display Format Type=DefaultForType;Display Width=100;Link Options=None;Total Line Type=None</t>
  </si>
  <si>
    <t>Use Column=Y;Display Column=Y;Title=Column 8;Title same as Column Name=Y;Type=SameAsColumn;Display Format Type=DefaultForType;Display Width=100;Link Options=None;Total Line Type=None</t>
  </si>
  <si>
    <t>Ledger:</t>
  </si>
  <si>
    <t>{&amp;BUDLDG}</t>
  </si>
  <si>
    <t>{&amp;ACTLDG}</t>
  </si>
  <si>
    <t>Period:</t>
  </si>
  <si>
    <t>0</t>
  </si>
  <si>
    <t>Period To:</t>
  </si>
  <si>
    <t>14</t>
  </si>
  <si>
    <t>ROW COMMANDS</t>
  </si>
  <si>
    <t>Updated on 12-Apr-2019 11:50:31 by user MREOHORN</t>
  </si>
  <si>
    <t>Command</t>
  </si>
  <si>
    <t>Details</t>
  </si>
  <si>
    <t>Selection</t>
  </si>
  <si>
    <t>Search</t>
  </si>
  <si>
    <t>Value (Fr)</t>
  </si>
  <si>
    <t>Value (To)</t>
  </si>
  <si>
    <t>SUPPRESS ZERO</t>
  </si>
  <si>
    <t>All;Delete</t>
  </si>
  <si>
    <t>All</t>
  </si>
  <si>
    <r>
      <t>Hereford &amp; Worcester Fire and Rescue Service</t>
    </r>
    <r>
      <rPr>
        <b/>
        <sz val="18"/>
        <rFont val="Arial"/>
        <family val="2"/>
      </rPr>
      <t xml:space="preserve"> : </t>
    </r>
  </si>
  <si>
    <t>SORT</t>
  </si>
  <si>
    <t>[Column2]=Asc;[Scheme]=Asc</t>
  </si>
  <si>
    <t>Senior Management Board</t>
  </si>
  <si>
    <t>*</t>
  </si>
  <si>
    <t>Capital Budget Out Turn {&amp;F1_PY_CAPEX_LDG}</t>
  </si>
  <si>
    <t>Printed On: {&amp;DATE}</t>
  </si>
  <si>
    <t>Status</t>
  </si>
  <si>
    <t>Total Budget</t>
  </si>
  <si>
    <t>Prior Year Expenditure</t>
  </si>
  <si>
    <t>Current Remaining Budget</t>
  </si>
  <si>
    <t>Current Year Expenditure</t>
  </si>
  <si>
    <t>Commitments</t>
  </si>
  <si>
    <t>Current Year Expd &amp; Commitment</t>
  </si>
  <si>
    <t>Remaining</t>
  </si>
  <si>
    <t>Approved Schemes</t>
  </si>
  <si>
    <t>REPEAT</t>
  </si>
  <si>
    <t>Capital_Report;Y;Off</t>
  </si>
  <si>
    <t>between</t>
  </si>
  <si>
    <t>100</t>
  </si>
  <si>
    <t>300</t>
  </si>
  <si>
    <t xml:space="preserve"> {&amp;ColumnDefn1.Capital_Report_Description}</t>
  </si>
  <si>
    <t>LIST</t>
  </si>
  <si>
    <t>{Scheme};{Scheme_Description}</t>
  </si>
  <si>
    <t>=</t>
  </si>
  <si>
    <t>IP</t>
  </si>
  <si>
    <t>REPEAT END</t>
  </si>
  <si>
    <t>Total</t>
  </si>
  <si>
    <t>Capital_Scheme_Type;Y;[F1Lad_AccComp1]=Asc</t>
  </si>
  <si>
    <t>Capital_Scheme_Type</t>
  </si>
  <si>
    <t>MINOR</t>
  </si>
  <si>
    <t>Minor Schemes</t>
  </si>
  <si>
    <t>h.REPEAT END</t>
  </si>
  <si>
    <t xml:space="preserve">Total </t>
  </si>
  <si>
    <t>Capital Budget Approved Schemes</t>
  </si>
  <si>
    <t>900</t>
  </si>
  <si>
    <t>Schemes Awaiting Approval</t>
  </si>
  <si>
    <t>CO</t>
  </si>
  <si>
    <t>Major Building Schemes - awaiting Authority approval</t>
  </si>
  <si>
    <t>Capital Strategy</t>
  </si>
  <si>
    <t>:REPEAT</t>
  </si>
  <si>
    <t>:*</t>
  </si>
  <si>
    <t>:LIST</t>
  </si>
  <si>
    <t>:REPEAT END</t>
  </si>
  <si>
    <t>241 - Replacement Pumps 17 - 18</t>
  </si>
  <si>
    <t>242 - Response Vehicles 17 - 18</t>
  </si>
  <si>
    <t>245 - Replacement White Fleet</t>
  </si>
  <si>
    <t>258 - Replacement Pumps 2018 - 19</t>
  </si>
  <si>
    <t>260 - Replacement Response Vehicles 18 - 19</t>
  </si>
  <si>
    <t>262 - Replacement White Fleet 18-19</t>
  </si>
  <si>
    <t>263 - Boats 2018 - 19</t>
  </si>
  <si>
    <t>179 - New Evesham Fire Station</t>
  </si>
  <si>
    <t>240 - Wyre Forest Hub</t>
  </si>
  <si>
    <t>257 - Hindlip</t>
  </si>
  <si>
    <t>279 - Hereford Hub Grant Funded Design Work</t>
  </si>
  <si>
    <t xml:space="preserve"> Fire Control</t>
  </si>
  <si>
    <t>256 - Operational Communications Centre Project</t>
  </si>
  <si>
    <t>222 - Alerter Transmitters</t>
  </si>
  <si>
    <t>225 - Hardware Replacement</t>
  </si>
  <si>
    <t>229 - Pershore Female Muster Area</t>
  </si>
  <si>
    <t>232 - Tenbury Forecourt</t>
  </si>
  <si>
    <t>235 - Hardware Replacement</t>
  </si>
  <si>
    <t>246 - ICT Strategy Wide Area Network</t>
  </si>
  <si>
    <t>247 - ICT Strategy Cloud Services</t>
  </si>
  <si>
    <t>248 - ICT Stratergy Sharepoint</t>
  </si>
  <si>
    <t>249 - ICT Strategy Professional Services</t>
  </si>
  <si>
    <t>250 - ICT Strategy Equipment</t>
  </si>
  <si>
    <t>252 - Service Wide Window Security</t>
  </si>
  <si>
    <t>253 - Eardisley Rear Extension</t>
  </si>
  <si>
    <t>254 - Leintwardine Rear Extension</t>
  </si>
  <si>
    <t>255 - Re Location Community Risk To Worcester</t>
  </si>
  <si>
    <t>259 - CCTV Upgrade</t>
  </si>
  <si>
    <t>264 - Ladders</t>
  </si>
  <si>
    <t>266 - Defford - CFBT Attack Box</t>
  </si>
  <si>
    <t>270 - Droitwich - Refurb</t>
  </si>
  <si>
    <t>275 - Opperational Logistics Doors and Gates</t>
  </si>
  <si>
    <t>276 - Pershore Re Roof and Guttering</t>
  </si>
  <si>
    <t>278 - Cutting Gear</t>
  </si>
  <si>
    <t>280 - Mobile Data Terminal Replacement</t>
  </si>
  <si>
    <t>Trans</t>
  </si>
  <si>
    <t>Grant</t>
  </si>
  <si>
    <t>HQ move</t>
  </si>
  <si>
    <t>Wyre F</t>
  </si>
  <si>
    <t>Life</t>
  </si>
  <si>
    <t>Cap</t>
  </si>
  <si>
    <t>Rcpts</t>
  </si>
  <si>
    <t>OPE</t>
  </si>
  <si>
    <t>Funding</t>
  </si>
  <si>
    <t>Formula</t>
  </si>
  <si>
    <t>RCCO</t>
  </si>
  <si>
    <t>Vehicle</t>
  </si>
  <si>
    <t>sales</t>
  </si>
  <si>
    <t>EMR</t>
  </si>
  <si>
    <t>funded</t>
  </si>
  <si>
    <t>b/fwd</t>
  </si>
  <si>
    <t>in yr Veh</t>
  </si>
  <si>
    <t>Additional Scheme</t>
  </si>
  <si>
    <t>282 Hereford Holmer Road</t>
  </si>
  <si>
    <t>Accrued (after completion of accounts)</t>
  </si>
  <si>
    <t xml:space="preserve">Final Total </t>
  </si>
  <si>
    <t>RCCO - including Reserves</t>
  </si>
  <si>
    <t>Cap Grants</t>
  </si>
  <si>
    <t>Cap Rcpts</t>
  </si>
  <si>
    <t>Net Borrow</t>
  </si>
  <si>
    <t>Capital Financing 2018/19</t>
  </si>
  <si>
    <t>CAPREP: 100 - Vehicles</t>
  </si>
  <si>
    <t>TO FINANCE</t>
  </si>
  <si>
    <t>CAPREP: 200 - Major Building</t>
  </si>
  <si>
    <t>Net Borrowing</t>
  </si>
  <si>
    <t xml:space="preserve">CAPREP: 400 - Minor Schemes 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</si>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</sst>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5" formatCode="#,##0_ ;[Red]\-#,##0\ "/>
  </numFmts>
  <fonts count="18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2"/>
      <color indexed="18"/>
      <name val="Arial"/>
      <family val="2"/>
    </font>
    <font>
      <sz val="10"/>
      <name val="Helv"/>
      <charset val="204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rgb="FF7030A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10" fillId="0" borderId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>
      <alignment vertical="top"/>
    </xf>
    <xf numFmtId="0" fontId="3" fillId="0" borderId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9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2" borderId="2" xfId="0" applyFill="1" applyBorder="1"/>
    <xf numFmtId="41" fontId="0" fillId="2" borderId="2" xfId="0" applyNumberFormat="1" applyFill="1" applyBorder="1"/>
    <xf numFmtId="4" fontId="0" fillId="2" borderId="2" xfId="0" applyNumberFormat="1" applyFill="1" applyBorder="1" applyAlignment="1">
      <alignment horizontal="right"/>
    </xf>
    <xf numFmtId="2" fontId="0" fillId="2" borderId="2" xfId="0" applyNumberFormat="1" applyFill="1" applyBorder="1"/>
    <xf numFmtId="0" fontId="2" fillId="3" borderId="0" xfId="0" applyFont="1" applyFill="1"/>
    <xf numFmtId="0" fontId="3" fillId="3" borderId="0" xfId="0" applyFont="1" applyFill="1"/>
    <xf numFmtId="0" fontId="0" fillId="3" borderId="0" xfId="0" applyFill="1"/>
    <xf numFmtId="41" fontId="0" fillId="3" borderId="0" xfId="0" applyNumberFormat="1" applyFill="1"/>
    <xf numFmtId="4" fontId="0" fillId="3" borderId="0" xfId="0" applyNumberFormat="1" applyFill="1" applyAlignment="1">
      <alignment horizontal="right"/>
    </xf>
    <xf numFmtId="2" fontId="0" fillId="3" borderId="0" xfId="0" applyNumberFormat="1" applyFill="1"/>
    <xf numFmtId="0" fontId="4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0" fillId="4" borderId="0" xfId="0" applyFill="1"/>
    <xf numFmtId="41" fontId="0" fillId="4" borderId="0" xfId="0" applyNumberFormat="1" applyFill="1"/>
    <xf numFmtId="4" fontId="0" fillId="4" borderId="0" xfId="0" applyNumberFormat="1" applyFill="1" applyAlignment="1">
      <alignment horizontal="right"/>
    </xf>
    <xf numFmtId="2" fontId="0" fillId="4" borderId="0" xfId="0" applyNumberFormat="1" applyFill="1"/>
    <xf numFmtId="0" fontId="4" fillId="4" borderId="0" xfId="0" applyFont="1" applyFill="1"/>
    <xf numFmtId="0" fontId="3" fillId="4" borderId="0" xfId="0" quotePrefix="1" applyFont="1" applyFill="1"/>
    <xf numFmtId="41" fontId="3" fillId="3" borderId="0" xfId="0" applyNumberFormat="1" applyFont="1" applyFill="1"/>
    <xf numFmtId="4" fontId="3" fillId="3" borderId="0" xfId="0" applyNumberFormat="1" applyFont="1" applyFill="1" applyAlignment="1">
      <alignment horizontal="right"/>
    </xf>
    <xf numFmtId="2" fontId="3" fillId="3" borderId="0" xfId="0" applyNumberFormat="1" applyFont="1" applyFill="1"/>
    <xf numFmtId="0" fontId="3" fillId="3" borderId="0" xfId="0" quotePrefix="1" applyFont="1" applyFill="1"/>
    <xf numFmtId="41" fontId="3" fillId="3" borderId="0" xfId="0" quotePrefix="1" applyNumberFormat="1" applyFont="1" applyFill="1"/>
    <xf numFmtId="0" fontId="3" fillId="2" borderId="0" xfId="0" applyFont="1" applyFill="1"/>
    <xf numFmtId="0" fontId="4" fillId="2" borderId="0" xfId="0" applyFont="1" applyFill="1"/>
    <xf numFmtId="41" fontId="0" fillId="2" borderId="0" xfId="0" applyNumberFormat="1" applyFill="1"/>
    <xf numFmtId="4" fontId="0" fillId="2" borderId="0" xfId="0" applyNumberFormat="1" applyFill="1" applyAlignment="1">
      <alignment horizontal="right"/>
    </xf>
    <xf numFmtId="2" fontId="0" fillId="2" borderId="0" xfId="0" applyNumberFormat="1" applyFill="1"/>
    <xf numFmtId="0" fontId="0" fillId="2" borderId="0" xfId="0" applyFill="1"/>
    <xf numFmtId="2" fontId="0" fillId="0" borderId="0" xfId="0" applyNumberFormat="1"/>
    <xf numFmtId="0" fontId="1" fillId="0" borderId="0" xfId="0" applyFont="1"/>
    <xf numFmtId="41" fontId="3" fillId="0" borderId="0" xfId="0" applyNumberFormat="1" applyFont="1"/>
    <xf numFmtId="4" fontId="3" fillId="0" borderId="0" xfId="0" applyNumberFormat="1" applyFont="1" applyAlignment="1">
      <alignment horizontal="right"/>
    </xf>
    <xf numFmtId="2" fontId="3" fillId="0" borderId="0" xfId="0" applyNumberFormat="1" applyFont="1"/>
    <xf numFmtId="0" fontId="3" fillId="0" borderId="0" xfId="0" applyFont="1"/>
    <xf numFmtId="0" fontId="7" fillId="0" borderId="0" xfId="0" applyFont="1"/>
    <xf numFmtId="0" fontId="12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 wrapText="1"/>
    </xf>
    <xf numFmtId="41" fontId="12" fillId="5" borderId="4" xfId="0" applyNumberFormat="1" applyFont="1" applyFill="1" applyBorder="1" applyAlignment="1">
      <alignment horizontal="center" wrapText="1"/>
    </xf>
    <xf numFmtId="41" fontId="12" fillId="5" borderId="4" xfId="0" applyNumberFormat="1" applyFont="1" applyFill="1" applyBorder="1" applyAlignment="1">
      <alignment horizontal="center"/>
    </xf>
    <xf numFmtId="4" fontId="12" fillId="5" borderId="4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41" fontId="12" fillId="0" borderId="0" xfId="0" applyNumberFormat="1" applyFont="1" applyAlignment="1">
      <alignment horizontal="center" wrapText="1"/>
    </xf>
    <xf numFmtId="41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right"/>
    </xf>
    <xf numFmtId="41" fontId="0" fillId="0" borderId="0" xfId="0" applyNumberFormat="1"/>
    <xf numFmtId="4" fontId="0" fillId="0" borderId="0" xfId="0" applyNumberFormat="1" applyAlignment="1">
      <alignment horizontal="right"/>
    </xf>
    <xf numFmtId="0" fontId="9" fillId="0" borderId="5" xfId="0" applyFont="1" applyBorder="1"/>
    <xf numFmtId="41" fontId="0" fillId="0" borderId="5" xfId="0" applyNumberFormat="1" applyBorder="1"/>
    <xf numFmtId="4" fontId="0" fillId="0" borderId="5" xfId="0" applyNumberFormat="1" applyBorder="1" applyAlignment="1">
      <alignment horizontal="right"/>
    </xf>
    <xf numFmtId="41" fontId="3" fillId="0" borderId="6" xfId="0" applyNumberFormat="1" applyFont="1" applyBorder="1" applyAlignment="1">
      <alignment horizontal="left"/>
    </xf>
    <xf numFmtId="41" fontId="3" fillId="0" borderId="7" xfId="0" applyNumberFormat="1" applyFont="1" applyBorder="1" applyAlignment="1">
      <alignment horizontal="left"/>
    </xf>
    <xf numFmtId="41" fontId="3" fillId="0" borderId="7" xfId="0" applyNumberFormat="1" applyFont="1" applyBorder="1" applyAlignment="1">
      <alignment horizontal="right"/>
    </xf>
    <xf numFmtId="41" fontId="3" fillId="0" borderId="6" xfId="0" applyNumberFormat="1" applyFont="1" applyBorder="1" applyAlignment="1">
      <alignment horizontal="right"/>
    </xf>
    <xf numFmtId="41" fontId="0" fillId="0" borderId="6" xfId="0" applyNumberFormat="1" applyBorder="1"/>
    <xf numFmtId="3" fontId="0" fillId="0" borderId="6" xfId="0" applyNumberFormat="1" applyBorder="1" applyAlignment="1">
      <alignment horizontal="right"/>
    </xf>
    <xf numFmtId="41" fontId="3" fillId="0" borderId="8" xfId="0" applyNumberFormat="1" applyFont="1" applyBorder="1" applyAlignment="1">
      <alignment horizontal="right"/>
    </xf>
    <xf numFmtId="41" fontId="3" fillId="0" borderId="9" xfId="0" applyNumberFormat="1" applyFont="1" applyBorder="1" applyAlignment="1">
      <alignment horizontal="right"/>
    </xf>
    <xf numFmtId="41" fontId="0" fillId="0" borderId="8" xfId="0" applyNumberFormat="1" applyBorder="1"/>
    <xf numFmtId="4" fontId="0" fillId="0" borderId="8" xfId="0" applyNumberFormat="1" applyBorder="1" applyAlignment="1">
      <alignment horizontal="right"/>
    </xf>
    <xf numFmtId="41" fontId="12" fillId="5" borderId="10" xfId="0" applyNumberFormat="1" applyFont="1" applyFill="1" applyBorder="1"/>
    <xf numFmtId="41" fontId="12" fillId="5" borderId="11" xfId="0" applyNumberFormat="1" applyFont="1" applyFill="1" applyBorder="1"/>
    <xf numFmtId="41" fontId="0" fillId="0" borderId="12" xfId="0" applyNumberFormat="1" applyBorder="1"/>
    <xf numFmtId="4" fontId="0" fillId="0" borderId="12" xfId="0" applyNumberFormat="1" applyBorder="1" applyAlignment="1">
      <alignment horizontal="right"/>
    </xf>
    <xf numFmtId="0" fontId="0" fillId="0" borderId="5" xfId="0" applyBorder="1"/>
    <xf numFmtId="41" fontId="0" fillId="0" borderId="2" xfId="0" applyNumberFormat="1" applyBorder="1"/>
    <xf numFmtId="0" fontId="3" fillId="0" borderId="2" xfId="0" applyFont="1" applyBorder="1"/>
    <xf numFmtId="41" fontId="3" fillId="0" borderId="2" xfId="0" applyNumberFormat="1" applyFont="1" applyBorder="1" applyAlignment="1">
      <alignment horizontal="right"/>
    </xf>
    <xf numFmtId="0" fontId="0" fillId="0" borderId="12" xfId="0" applyBorder="1"/>
    <xf numFmtId="41" fontId="3" fillId="0" borderId="4" xfId="0" applyNumberFormat="1" applyFont="1" applyBorder="1" applyAlignment="1">
      <alignment horizontal="left"/>
    </xf>
    <xf numFmtId="41" fontId="3" fillId="0" borderId="8" xfId="0" applyNumberFormat="1" applyFont="1" applyBorder="1" applyAlignment="1">
      <alignment horizontal="left"/>
    </xf>
    <xf numFmtId="4" fontId="0" fillId="0" borderId="6" xfId="0" applyNumberFormat="1" applyBorder="1" applyAlignment="1">
      <alignment horizontal="right"/>
    </xf>
    <xf numFmtId="0" fontId="0" fillId="0" borderId="2" xfId="0" applyBorder="1"/>
    <xf numFmtId="4" fontId="0" fillId="0" borderId="2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41" fontId="13" fillId="0" borderId="14" xfId="0" applyNumberFormat="1" applyFont="1" applyBorder="1" applyAlignment="1">
      <alignment horizontal="left"/>
    </xf>
    <xf numFmtId="41" fontId="13" fillId="0" borderId="0" xfId="0" applyNumberFormat="1" applyFont="1" applyAlignment="1">
      <alignment horizontal="left"/>
    </xf>
    <xf numFmtId="1" fontId="0" fillId="0" borderId="0" xfId="0" applyNumberForma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41" fontId="1" fillId="3" borderId="15" xfId="0" applyNumberFormat="1" applyFont="1" applyFill="1" applyBorder="1"/>
    <xf numFmtId="41" fontId="1" fillId="3" borderId="16" xfId="0" applyNumberFormat="1" applyFont="1" applyFill="1" applyBorder="1"/>
    <xf numFmtId="41" fontId="1" fillId="3" borderId="17" xfId="0" applyNumberFormat="1" applyFont="1" applyFill="1" applyBorder="1"/>
    <xf numFmtId="49" fontId="5" fillId="0" borderId="0" xfId="4" applyNumberFormat="1" applyFont="1" applyAlignment="1">
      <alignment horizontal="left"/>
    </xf>
    <xf numFmtId="165" fontId="12" fillId="0" borderId="0" xfId="3" applyNumberFormat="1" applyFont="1" applyFill="1" applyBorder="1" applyAlignment="1">
      <alignment horizontal="center"/>
    </xf>
    <xf numFmtId="165" fontId="0" fillId="0" borderId="0" xfId="3" applyNumberFormat="1" applyFont="1" applyBorder="1"/>
    <xf numFmtId="165" fontId="0" fillId="0" borderId="5" xfId="3" applyNumberFormat="1" applyFont="1" applyBorder="1"/>
    <xf numFmtId="165" fontId="0" fillId="0" borderId="8" xfId="3" applyNumberFormat="1" applyFont="1" applyBorder="1"/>
    <xf numFmtId="165" fontId="1" fillId="2" borderId="10" xfId="0" applyNumberFormat="1" applyFont="1" applyFill="1" applyBorder="1"/>
    <xf numFmtId="165" fontId="0" fillId="0" borderId="6" xfId="3" applyNumberFormat="1" applyFont="1" applyBorder="1"/>
    <xf numFmtId="165" fontId="0" fillId="0" borderId="0" xfId="3" applyNumberFormat="1" applyFont="1"/>
    <xf numFmtId="165" fontId="1" fillId="3" borderId="18" xfId="0" applyNumberFormat="1" applyFont="1" applyFill="1" applyBorder="1"/>
    <xf numFmtId="165" fontId="0" fillId="0" borderId="0" xfId="0" applyNumberFormat="1"/>
    <xf numFmtId="0" fontId="9" fillId="0" borderId="0" xfId="0" applyFont="1"/>
    <xf numFmtId="165" fontId="3" fillId="0" borderId="0" xfId="3" applyNumberFormat="1" applyFont="1" applyFill="1"/>
    <xf numFmtId="165" fontId="12" fillId="0" borderId="0" xfId="3" applyNumberFormat="1" applyFont="1" applyFill="1" applyBorder="1" applyAlignment="1">
      <alignment horizontal="center" wrapText="1"/>
    </xf>
    <xf numFmtId="165" fontId="3" fillId="0" borderId="0" xfId="0" applyNumberFormat="1" applyFont="1"/>
    <xf numFmtId="165" fontId="0" fillId="0" borderId="4" xfId="0" applyNumberForma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5" fontId="0" fillId="0" borderId="6" xfId="0" applyNumberFormat="1" applyBorder="1"/>
    <xf numFmtId="165" fontId="0" fillId="0" borderId="8" xfId="0" applyNumberForma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165" fontId="3" fillId="0" borderId="8" xfId="0" applyNumberFormat="1" applyFont="1" applyBorder="1"/>
    <xf numFmtId="165" fontId="1" fillId="2" borderId="10" xfId="5" applyNumberFormat="1" applyFont="1" applyFill="1" applyBorder="1" applyAlignment="1">
      <alignment horizontal="center"/>
    </xf>
    <xf numFmtId="165" fontId="0" fillId="0" borderId="8" xfId="0" applyNumberFormat="1" applyBorder="1"/>
    <xf numFmtId="165" fontId="0" fillId="0" borderId="0" xfId="1" applyNumberFormat="1" applyFont="1"/>
    <xf numFmtId="165" fontId="0" fillId="0" borderId="4" xfId="1" applyNumberFormat="1" applyFont="1" applyBorder="1"/>
    <xf numFmtId="165" fontId="1" fillId="0" borderId="4" xfId="0" applyNumberFormat="1" applyFont="1" applyBorder="1"/>
    <xf numFmtId="165" fontId="0" fillId="0" borderId="6" xfId="1" applyNumberFormat="1" applyFont="1" applyBorder="1"/>
    <xf numFmtId="165" fontId="1" fillId="0" borderId="6" xfId="0" applyNumberFormat="1" applyFont="1" applyBorder="1"/>
    <xf numFmtId="165" fontId="0" fillId="0" borderId="13" xfId="1" applyNumberFormat="1" applyFont="1" applyBorder="1"/>
    <xf numFmtId="165" fontId="0" fillId="0" borderId="7" xfId="1" applyNumberFormat="1" applyFont="1" applyBorder="1"/>
    <xf numFmtId="165" fontId="0" fillId="0" borderId="19" xfId="0" applyNumberFormat="1" applyBorder="1"/>
    <xf numFmtId="165" fontId="3" fillId="0" borderId="6" xfId="3" applyNumberFormat="1" applyFont="1" applyBorder="1"/>
    <xf numFmtId="165" fontId="3" fillId="0" borderId="6" xfId="1" applyNumberFormat="1" applyFont="1" applyBorder="1"/>
    <xf numFmtId="165" fontId="3" fillId="0" borderId="4" xfId="1" applyNumberFormat="1" applyFont="1" applyBorder="1"/>
    <xf numFmtId="165" fontId="0" fillId="0" borderId="6" xfId="3" applyNumberFormat="1" applyFont="1" applyFill="1" applyBorder="1"/>
    <xf numFmtId="165" fontId="1" fillId="3" borderId="20" xfId="0" applyNumberFormat="1" applyFont="1" applyFill="1" applyBorder="1"/>
    <xf numFmtId="165" fontId="1" fillId="3" borderId="21" xfId="0" applyNumberFormat="1" applyFont="1" applyFill="1" applyBorder="1"/>
    <xf numFmtId="165" fontId="1" fillId="3" borderId="22" xfId="0" applyNumberFormat="1" applyFont="1" applyFill="1" applyBorder="1"/>
    <xf numFmtId="0" fontId="8" fillId="0" borderId="0" xfId="0" applyFont="1"/>
    <xf numFmtId="0" fontId="17" fillId="0" borderId="0" xfId="0" applyFont="1"/>
  </cellXfs>
  <cellStyles count="15">
    <cellStyle name="Comma" xfId="1" builtinId="3"/>
    <cellStyle name="Comma 2" xfId="2" xr:uid="{00000000-0005-0000-0000-000001000000}"/>
    <cellStyle name="Comma 3" xfId="8" xr:uid="{00000000-0005-0000-0000-000002000000}"/>
    <cellStyle name="Comma 4" xfId="9" xr:uid="{00000000-0005-0000-0000-000003000000}"/>
    <cellStyle name="Currency" xfId="3" builtinId="4"/>
    <cellStyle name="Currency 2" xfId="10" xr:uid="{00000000-0005-0000-0000-000005000000}"/>
    <cellStyle name="Normal" xfId="0" builtinId="0"/>
    <cellStyle name="Normal 2" xfId="4" xr:uid="{00000000-0005-0000-0000-000007000000}"/>
    <cellStyle name="Normal 2 2" xfId="11" xr:uid="{00000000-0005-0000-0000-000008000000}"/>
    <cellStyle name="Normal 3" xfId="5" xr:uid="{00000000-0005-0000-0000-000009000000}"/>
    <cellStyle name="Normal 4" xfId="6" xr:uid="{00000000-0005-0000-0000-00000A000000}"/>
    <cellStyle name="Normal 5" xfId="12" xr:uid="{00000000-0005-0000-0000-00000B000000}"/>
    <cellStyle name="Percent 2" xfId="13" xr:uid="{00000000-0005-0000-0000-00000E000000}"/>
    <cellStyle name="Percent 3" xfId="14" xr:uid="{00000000-0005-0000-0000-00000F000000}"/>
    <cellStyle name="Style 1" xfId="7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9"/>
  <sheetViews>
    <sheetView showGridLines="0" tabSelected="1" topLeftCell="B1" workbookViewId="0">
      <pane xSplit="2" ySplit="6" topLeftCell="D7" activePane="bottomRight" state="frozen"/>
      <selection activeCell="B1" sqref="B1"/>
      <selection pane="topRight" activeCell="D1" sqref="D1"/>
      <selection pane="bottomLeft" activeCell="B7" sqref="B7"/>
      <selection pane="bottomRight" activeCell="K67" sqref="K67"/>
    </sheetView>
  </sheetViews>
  <sheetFormatPr defaultRowHeight="12.75"/>
  <cols>
    <col min="1" max="1" width="14.7109375" style="15" hidden="1" customWidth="1"/>
    <col min="2" max="2" width="44.28515625" bestFit="1" customWidth="1"/>
    <col min="3" max="3" width="14.7109375" style="95" customWidth="1"/>
    <col min="4" max="4" width="3" style="97" customWidth="1"/>
    <col min="5" max="6" width="14" style="97" bestFit="1" customWidth="1"/>
    <col min="7" max="7" width="9.7109375" style="97" bestFit="1" customWidth="1"/>
    <col min="8" max="8" width="10.42578125" style="97" bestFit="1" customWidth="1"/>
    <col min="9" max="11" width="12.28515625" style="97" bestFit="1" customWidth="1"/>
    <col min="12" max="12" width="13.85546875" style="97" customWidth="1"/>
    <col min="13" max="13" width="3" style="97" customWidth="1"/>
    <col min="14" max="14" width="14" style="97" bestFit="1" customWidth="1"/>
    <col min="15" max="15" width="5.5703125" bestFit="1" customWidth="1"/>
    <col min="16" max="16" width="5.140625" customWidth="1"/>
  </cols>
  <sheetData>
    <row r="1" spans="1:15" ht="23.25" customHeight="1">
      <c r="A1" s="14" t="s">
        <v>115</v>
      </c>
      <c r="B1" s="88" t="s">
        <v>215</v>
      </c>
      <c r="C1" s="88"/>
    </row>
    <row r="2" spans="1:15" s="37" customFormat="1">
      <c r="A2" s="14" t="s">
        <v>115</v>
      </c>
      <c r="B2" s="33"/>
      <c r="C2" s="99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5" s="37" customFormat="1">
      <c r="A3" s="14" t="s">
        <v>115</v>
      </c>
      <c r="C3" s="100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5" s="37" customFormat="1" ht="19.5" customHeight="1">
      <c r="A4" s="14" t="s">
        <v>115</v>
      </c>
      <c r="B4" s="44"/>
      <c r="C4" s="89"/>
      <c r="D4" s="101"/>
      <c r="E4" s="102" t="s">
        <v>190</v>
      </c>
      <c r="F4" s="102" t="s">
        <v>190</v>
      </c>
      <c r="G4" s="103" t="s">
        <v>199</v>
      </c>
      <c r="H4" s="103" t="s">
        <v>195</v>
      </c>
      <c r="I4" s="103" t="s">
        <v>195</v>
      </c>
      <c r="J4" s="103" t="s">
        <v>197</v>
      </c>
      <c r="K4" s="103" t="s">
        <v>200</v>
      </c>
      <c r="L4" s="103" t="s">
        <v>200</v>
      </c>
      <c r="M4" s="101"/>
      <c r="N4" s="103"/>
    </row>
    <row r="5" spans="1:15">
      <c r="A5" s="14" t="s">
        <v>127</v>
      </c>
      <c r="C5" s="90"/>
      <c r="E5" s="104" t="s">
        <v>191</v>
      </c>
      <c r="F5" s="104" t="s">
        <v>191</v>
      </c>
      <c r="G5" s="105" t="s">
        <v>195</v>
      </c>
      <c r="H5" s="105" t="s">
        <v>196</v>
      </c>
      <c r="I5" s="105" t="s">
        <v>196</v>
      </c>
      <c r="J5" s="105" t="s">
        <v>198</v>
      </c>
      <c r="K5" s="105" t="s">
        <v>201</v>
      </c>
      <c r="L5" s="105" t="s">
        <v>203</v>
      </c>
      <c r="N5" s="106"/>
    </row>
    <row r="6" spans="1:15" ht="15.75">
      <c r="A6" s="14" t="s">
        <v>115</v>
      </c>
      <c r="B6" s="98" t="s">
        <v>216</v>
      </c>
      <c r="C6" s="91"/>
      <c r="E6" s="107" t="s">
        <v>192</v>
      </c>
      <c r="F6" s="107" t="s">
        <v>193</v>
      </c>
      <c r="G6" s="108" t="s">
        <v>191</v>
      </c>
      <c r="H6" s="108" t="s">
        <v>205</v>
      </c>
      <c r="I6" s="108" t="s">
        <v>206</v>
      </c>
      <c r="J6" s="107"/>
      <c r="K6" s="108" t="s">
        <v>202</v>
      </c>
      <c r="L6" s="108" t="s">
        <v>204</v>
      </c>
      <c r="N6" s="109" t="s">
        <v>219</v>
      </c>
      <c r="O6" s="79" t="s">
        <v>194</v>
      </c>
    </row>
    <row r="7" spans="1:15">
      <c r="A7" s="14"/>
      <c r="B7" s="83" t="s">
        <v>50</v>
      </c>
      <c r="C7" s="110" t="s">
        <v>217</v>
      </c>
      <c r="E7" s="110"/>
      <c r="F7" s="110"/>
      <c r="G7" s="110"/>
      <c r="H7" s="110"/>
      <c r="I7" s="110"/>
      <c r="J7" s="110"/>
      <c r="K7" s="110"/>
      <c r="L7" s="110"/>
      <c r="N7" s="110"/>
      <c r="O7" s="79"/>
    </row>
    <row r="8" spans="1:15" s="37" customFormat="1">
      <c r="A8" s="14" t="s">
        <v>133</v>
      </c>
      <c r="B8" s="55" t="s">
        <v>155</v>
      </c>
      <c r="C8" s="120">
        <v>698965</v>
      </c>
      <c r="D8" s="101"/>
      <c r="E8" s="121"/>
      <c r="F8" s="121"/>
      <c r="G8" s="121"/>
      <c r="H8" s="121"/>
      <c r="I8" s="121"/>
      <c r="J8" s="121"/>
      <c r="K8" s="121"/>
      <c r="L8" s="121"/>
      <c r="M8" s="101"/>
      <c r="N8" s="116">
        <f>+C8-E8-F8-H8-K8-L8-G8-J8</f>
        <v>698965</v>
      </c>
      <c r="O8" s="37">
        <v>15</v>
      </c>
    </row>
    <row r="9" spans="1:15" s="37" customFormat="1">
      <c r="A9" s="14" t="s">
        <v>133</v>
      </c>
      <c r="B9" s="55" t="s">
        <v>156</v>
      </c>
      <c r="C9" s="120">
        <v>409068.62</v>
      </c>
      <c r="D9" s="101"/>
      <c r="E9" s="121"/>
      <c r="F9" s="121"/>
      <c r="G9" s="121"/>
      <c r="H9" s="121"/>
      <c r="I9" s="121">
        <v>173714</v>
      </c>
      <c r="J9" s="121"/>
      <c r="K9" s="121"/>
      <c r="L9" s="121"/>
      <c r="M9" s="101"/>
      <c r="N9" s="116">
        <f>+C9-E9-F9-H9-K9-L9-G9-J9-I9</f>
        <v>235354.62</v>
      </c>
      <c r="O9" s="37">
        <v>15</v>
      </c>
    </row>
    <row r="10" spans="1:15" s="37" customFormat="1">
      <c r="A10" s="14" t="s">
        <v>133</v>
      </c>
      <c r="B10" s="55" t="s">
        <v>157</v>
      </c>
      <c r="C10" s="120">
        <v>343666.61</v>
      </c>
      <c r="D10" s="101"/>
      <c r="E10" s="121"/>
      <c r="F10" s="121"/>
      <c r="G10" s="121"/>
      <c r="H10" s="121"/>
      <c r="I10" s="121"/>
      <c r="J10" s="121"/>
      <c r="K10" s="121">
        <v>76205.05</v>
      </c>
      <c r="L10" s="121"/>
      <c r="M10" s="101"/>
      <c r="N10" s="116">
        <f t="shared" ref="N10:N12" si="0">+C10-E10-F10-H10-K10-L10-G10-J10</f>
        <v>267461.56</v>
      </c>
      <c r="O10" s="37">
        <v>6</v>
      </c>
    </row>
    <row r="11" spans="1:15" s="37" customFormat="1">
      <c r="A11" s="14" t="s">
        <v>133</v>
      </c>
      <c r="B11" s="55" t="s">
        <v>158</v>
      </c>
      <c r="C11" s="120">
        <v>1249490</v>
      </c>
      <c r="D11" s="101"/>
      <c r="E11" s="121"/>
      <c r="F11" s="121"/>
      <c r="G11" s="121"/>
      <c r="H11" s="121"/>
      <c r="I11" s="121"/>
      <c r="J11" s="121"/>
      <c r="K11" s="121"/>
      <c r="L11" s="121"/>
      <c r="M11" s="101"/>
      <c r="N11" s="116">
        <f t="shared" si="0"/>
        <v>1249490</v>
      </c>
      <c r="O11" s="37">
        <v>15</v>
      </c>
    </row>
    <row r="12" spans="1:15" s="37" customFormat="1">
      <c r="A12" s="14" t="s">
        <v>133</v>
      </c>
      <c r="B12" s="55" t="s">
        <v>159</v>
      </c>
      <c r="C12" s="120">
        <v>605532.07999999996</v>
      </c>
      <c r="D12" s="101"/>
      <c r="E12" s="121"/>
      <c r="F12" s="121"/>
      <c r="G12" s="121"/>
      <c r="H12" s="121"/>
      <c r="I12" s="121"/>
      <c r="J12" s="121"/>
      <c r="K12" s="121"/>
      <c r="L12" s="121"/>
      <c r="M12" s="101"/>
      <c r="N12" s="116">
        <f t="shared" si="0"/>
        <v>605532.07999999996</v>
      </c>
      <c r="O12" s="37">
        <v>4</v>
      </c>
    </row>
    <row r="13" spans="1:15" s="37" customFormat="1">
      <c r="A13" s="14" t="s">
        <v>133</v>
      </c>
      <c r="B13" s="55" t="s">
        <v>160</v>
      </c>
      <c r="C13" s="120">
        <v>115766.17</v>
      </c>
      <c r="D13" s="101"/>
      <c r="E13" s="121"/>
      <c r="F13" s="121"/>
      <c r="G13" s="121"/>
      <c r="H13" s="121"/>
      <c r="I13" s="121"/>
      <c r="J13" s="121"/>
      <c r="K13" s="121"/>
      <c r="L13" s="121"/>
      <c r="M13" s="101"/>
      <c r="N13" s="116">
        <f t="shared" ref="N13:N14" si="1">+C13-E13-F13-H13-K13-L13-G13-J13</f>
        <v>115766.17</v>
      </c>
      <c r="O13" s="37">
        <v>6</v>
      </c>
    </row>
    <row r="14" spans="1:15" s="37" customFormat="1">
      <c r="A14" s="14" t="s">
        <v>133</v>
      </c>
      <c r="B14" s="55" t="s">
        <v>161</v>
      </c>
      <c r="C14" s="120">
        <v>37678.639999999999</v>
      </c>
      <c r="D14" s="101"/>
      <c r="E14" s="121"/>
      <c r="F14" s="121"/>
      <c r="G14" s="121"/>
      <c r="H14" s="121"/>
      <c r="I14" s="121"/>
      <c r="J14" s="121"/>
      <c r="K14" s="121"/>
      <c r="L14" s="121"/>
      <c r="M14" s="101"/>
      <c r="N14" s="116">
        <f t="shared" si="1"/>
        <v>37678.639999999999</v>
      </c>
      <c r="O14" s="37">
        <v>10</v>
      </c>
    </row>
    <row r="15" spans="1:15">
      <c r="A15" s="14" t="s">
        <v>137</v>
      </c>
      <c r="B15" s="84" t="s">
        <v>138</v>
      </c>
      <c r="C15" s="93">
        <f>SUBTOTAL(9,C8:C14)</f>
        <v>3460167.12</v>
      </c>
      <c r="E15" s="93">
        <f>SUM(E8:E14)</f>
        <v>0</v>
      </c>
      <c r="F15" s="93">
        <f>SUM(F8:F14)</f>
        <v>0</v>
      </c>
      <c r="G15" s="93">
        <f>SUM(G8:G14)</f>
        <v>0</v>
      </c>
      <c r="H15" s="93">
        <f>SUM(H8:H14)</f>
        <v>0</v>
      </c>
      <c r="I15" s="93">
        <f>SUM(I8:I14)</f>
        <v>173714</v>
      </c>
      <c r="J15" s="93">
        <f>SUM(J8:J14)</f>
        <v>0</v>
      </c>
      <c r="K15" s="93">
        <f>SUM(K8:K14)</f>
        <v>76205.05</v>
      </c>
      <c r="L15" s="93">
        <f>SUM(L8:L14)</f>
        <v>0</v>
      </c>
      <c r="N15" s="93">
        <f>SUM(N8:N14)</f>
        <v>3210248.07</v>
      </c>
    </row>
    <row r="16" spans="1:15">
      <c r="A16" s="14" t="s">
        <v>151</v>
      </c>
      <c r="C16" s="90"/>
      <c r="E16" s="112"/>
      <c r="F16" s="112"/>
      <c r="G16" s="112"/>
      <c r="H16" s="112"/>
      <c r="I16" s="112"/>
      <c r="J16" s="112"/>
      <c r="K16" s="112"/>
      <c r="L16" s="112"/>
    </row>
    <row r="17" spans="1:15" ht="15.75">
      <c r="A17" s="14" t="s">
        <v>152</v>
      </c>
      <c r="B17" s="98" t="s">
        <v>218</v>
      </c>
      <c r="C17" s="91"/>
      <c r="E17" s="112"/>
      <c r="F17" s="112"/>
      <c r="G17" s="112"/>
      <c r="H17" s="112"/>
      <c r="I17" s="112"/>
      <c r="J17" s="112"/>
      <c r="K17" s="112"/>
      <c r="L17" s="112"/>
    </row>
    <row r="18" spans="1:15">
      <c r="A18" s="14"/>
      <c r="B18" s="83" t="s">
        <v>50</v>
      </c>
      <c r="C18" s="110" t="s">
        <v>217</v>
      </c>
      <c r="E18" s="110"/>
      <c r="F18" s="110"/>
      <c r="G18" s="110"/>
      <c r="H18" s="110"/>
      <c r="I18" s="110"/>
      <c r="J18" s="110"/>
      <c r="K18" s="110"/>
      <c r="L18" s="110"/>
      <c r="N18" s="110"/>
      <c r="O18" s="79"/>
    </row>
    <row r="19" spans="1:15" s="37" customFormat="1">
      <c r="A19" s="14" t="s">
        <v>153</v>
      </c>
      <c r="B19" s="55" t="s">
        <v>162</v>
      </c>
      <c r="C19" s="120">
        <v>55627.14</v>
      </c>
      <c r="D19" s="101"/>
      <c r="E19" s="122"/>
      <c r="F19" s="122"/>
      <c r="G19" s="122"/>
      <c r="H19" s="122"/>
      <c r="I19" s="122"/>
      <c r="J19" s="122"/>
      <c r="K19" s="122"/>
      <c r="L19" s="122"/>
      <c r="M19" s="101"/>
      <c r="N19" s="114">
        <f>+C19-E19-F19-H19-K19-L19-G19-J19</f>
        <v>55627.14</v>
      </c>
      <c r="O19" s="37">
        <v>50</v>
      </c>
    </row>
    <row r="20" spans="1:15" s="37" customFormat="1">
      <c r="A20" s="14" t="s">
        <v>153</v>
      </c>
      <c r="B20" s="55" t="s">
        <v>163</v>
      </c>
      <c r="C20" s="120">
        <v>1337245.29</v>
      </c>
      <c r="D20" s="101"/>
      <c r="E20" s="121"/>
      <c r="F20" s="121">
        <v>1337245.29</v>
      </c>
      <c r="G20" s="121"/>
      <c r="H20" s="121"/>
      <c r="I20" s="121"/>
      <c r="J20" s="121"/>
      <c r="K20" s="121"/>
      <c r="L20" s="121"/>
      <c r="M20" s="101"/>
      <c r="N20" s="116">
        <f t="shared" ref="N20:N22" si="2">+C20-E20-F20-H20-K20-L20-G20-J20</f>
        <v>0</v>
      </c>
      <c r="O20" s="37">
        <v>50</v>
      </c>
    </row>
    <row r="21" spans="1:15" s="37" customFormat="1">
      <c r="A21" s="14" t="s">
        <v>153</v>
      </c>
      <c r="B21" s="55" t="s">
        <v>164</v>
      </c>
      <c r="C21" s="120">
        <v>1447587.66</v>
      </c>
      <c r="D21" s="101"/>
      <c r="E21" s="121">
        <v>1447587.66</v>
      </c>
      <c r="F21" s="121"/>
      <c r="G21" s="121"/>
      <c r="H21" s="121"/>
      <c r="I21" s="121"/>
      <c r="J21" s="121"/>
      <c r="K21" s="121"/>
      <c r="L21" s="121"/>
      <c r="M21" s="101"/>
      <c r="N21" s="116">
        <f t="shared" si="2"/>
        <v>0</v>
      </c>
      <c r="O21" s="37">
        <v>50</v>
      </c>
    </row>
    <row r="22" spans="1:15" s="37" customFormat="1">
      <c r="A22" s="14" t="s">
        <v>153</v>
      </c>
      <c r="B22" s="55" t="s">
        <v>165</v>
      </c>
      <c r="C22" s="120">
        <v>83900</v>
      </c>
      <c r="D22" s="101"/>
      <c r="E22" s="121"/>
      <c r="F22" s="121"/>
      <c r="G22" s="121"/>
      <c r="H22" s="121"/>
      <c r="I22" s="121"/>
      <c r="J22" s="121">
        <v>83900</v>
      </c>
      <c r="K22" s="121"/>
      <c r="L22" s="121"/>
      <c r="M22" s="101"/>
      <c r="N22" s="116">
        <f t="shared" si="2"/>
        <v>0</v>
      </c>
      <c r="O22" s="37">
        <v>50</v>
      </c>
    </row>
    <row r="23" spans="1:15">
      <c r="A23" s="14" t="s">
        <v>154</v>
      </c>
      <c r="B23" s="84" t="s">
        <v>138</v>
      </c>
      <c r="C23" s="93">
        <f>SUBTOTAL(9,C19:C22)</f>
        <v>2924360.09</v>
      </c>
      <c r="E23" s="93">
        <f>SUM(E19:E22)</f>
        <v>1447587.66</v>
      </c>
      <c r="F23" s="93">
        <f>SUM(F19:F22)</f>
        <v>1337245.29</v>
      </c>
      <c r="G23" s="93">
        <f>SUM(G19:G22)</f>
        <v>0</v>
      </c>
      <c r="H23" s="93">
        <f>SUM(H19:H22)</f>
        <v>0</v>
      </c>
      <c r="I23" s="93">
        <f>SUM(I19:I22)</f>
        <v>0</v>
      </c>
      <c r="J23" s="93">
        <f>SUM(J19:J22)</f>
        <v>83900</v>
      </c>
      <c r="K23" s="93">
        <f>SUM(K19:K22)</f>
        <v>0</v>
      </c>
      <c r="L23" s="93">
        <f>SUM(L19:L22)</f>
        <v>0</v>
      </c>
      <c r="N23" s="93">
        <f>SUM(N19:N22)</f>
        <v>55627.14</v>
      </c>
    </row>
    <row r="24" spans="1:15">
      <c r="A24" s="14" t="s">
        <v>151</v>
      </c>
      <c r="C24" s="90"/>
      <c r="E24" s="112"/>
      <c r="F24" s="112"/>
      <c r="G24" s="112"/>
      <c r="H24" s="112"/>
      <c r="I24" s="112"/>
      <c r="J24" s="112"/>
      <c r="K24" s="112"/>
      <c r="L24" s="112"/>
    </row>
    <row r="25" spans="1:15" ht="15.75">
      <c r="A25" s="14" t="s">
        <v>152</v>
      </c>
      <c r="B25" s="52" t="s">
        <v>166</v>
      </c>
      <c r="C25" s="91"/>
      <c r="E25" s="112"/>
      <c r="F25" s="112"/>
      <c r="G25" s="112"/>
      <c r="H25" s="112"/>
      <c r="I25" s="112"/>
      <c r="J25" s="112"/>
      <c r="K25" s="112"/>
      <c r="L25" s="112"/>
    </row>
    <row r="26" spans="1:15">
      <c r="A26" s="14"/>
      <c r="B26" s="83" t="s">
        <v>50</v>
      </c>
      <c r="C26" s="110" t="s">
        <v>217</v>
      </c>
      <c r="E26" s="110"/>
      <c r="F26" s="110"/>
      <c r="G26" s="110"/>
      <c r="H26" s="110"/>
      <c r="I26" s="110"/>
      <c r="J26" s="110"/>
      <c r="K26" s="110"/>
      <c r="L26" s="110"/>
      <c r="N26" s="110"/>
      <c r="O26" s="79"/>
    </row>
    <row r="27" spans="1:15">
      <c r="A27" s="14" t="s">
        <v>153</v>
      </c>
      <c r="B27" s="55" t="s">
        <v>167</v>
      </c>
      <c r="C27" s="94">
        <v>174887.28</v>
      </c>
      <c r="E27" s="115">
        <v>174887.28</v>
      </c>
      <c r="F27" s="115"/>
      <c r="G27" s="115"/>
      <c r="H27" s="115"/>
      <c r="I27" s="115"/>
      <c r="J27" s="115"/>
      <c r="K27" s="115"/>
      <c r="L27" s="115"/>
      <c r="N27" s="116">
        <f>+C27-E27-F27-H27-K27-L27-G27-J27</f>
        <v>0</v>
      </c>
      <c r="O27">
        <v>7</v>
      </c>
    </row>
    <row r="28" spans="1:15">
      <c r="A28" s="14" t="s">
        <v>154</v>
      </c>
      <c r="B28" s="84" t="s">
        <v>138</v>
      </c>
      <c r="C28" s="93">
        <f>SUBTOTAL(9,C27:C27)</f>
        <v>174887.28</v>
      </c>
      <c r="E28" s="93">
        <f>SUM(E27:E27)</f>
        <v>174887.28</v>
      </c>
      <c r="F28" s="93">
        <f>SUM(F27:F27)</f>
        <v>0</v>
      </c>
      <c r="G28" s="93">
        <f>SUM(G27:G27)</f>
        <v>0</v>
      </c>
      <c r="H28" s="93">
        <f>SUM(H27:H27)</f>
        <v>0</v>
      </c>
      <c r="I28" s="93">
        <f>SUM(I27:I27)</f>
        <v>0</v>
      </c>
      <c r="J28" s="93">
        <f>SUM(J27:J27)</f>
        <v>0</v>
      </c>
      <c r="K28" s="93">
        <f>SUM(K27:K27)</f>
        <v>0</v>
      </c>
      <c r="L28" s="93">
        <f>SUM(L27:L27)</f>
        <v>0</v>
      </c>
      <c r="N28" s="93">
        <f>SUM(N27:N27)</f>
        <v>0</v>
      </c>
    </row>
    <row r="29" spans="1:15" s="32" customFormat="1">
      <c r="A29" s="14" t="s">
        <v>127</v>
      </c>
      <c r="B29"/>
      <c r="C29" s="90"/>
      <c r="D29" s="97"/>
      <c r="E29" s="112"/>
      <c r="F29" s="112"/>
      <c r="G29" s="112"/>
      <c r="H29" s="112"/>
      <c r="I29" s="112"/>
      <c r="J29" s="112"/>
      <c r="K29" s="112"/>
      <c r="L29" s="112"/>
      <c r="M29" s="97"/>
      <c r="N29" s="97"/>
      <c r="O29"/>
    </row>
    <row r="30" spans="1:15" s="32" customFormat="1" ht="15.75">
      <c r="A30" s="14" t="s">
        <v>115</v>
      </c>
      <c r="B30" s="98" t="s">
        <v>220</v>
      </c>
      <c r="C30" s="91"/>
      <c r="D30" s="97"/>
      <c r="E30" s="112"/>
      <c r="F30" s="112"/>
      <c r="G30" s="112"/>
      <c r="H30" s="112"/>
      <c r="I30" s="112"/>
      <c r="J30" s="112"/>
      <c r="K30" s="112"/>
      <c r="L30" s="112"/>
      <c r="M30" s="97"/>
      <c r="N30" s="97"/>
      <c r="O30"/>
    </row>
    <row r="31" spans="1:15">
      <c r="A31" s="14"/>
      <c r="B31" s="83" t="s">
        <v>50</v>
      </c>
      <c r="C31" s="110" t="s">
        <v>217</v>
      </c>
      <c r="E31" s="110"/>
      <c r="F31" s="110"/>
      <c r="G31" s="110"/>
      <c r="H31" s="110"/>
      <c r="I31" s="110"/>
      <c r="J31" s="110"/>
      <c r="K31" s="110"/>
      <c r="L31" s="110"/>
      <c r="N31" s="110"/>
      <c r="O31" s="79"/>
    </row>
    <row r="32" spans="1:15" s="32" customFormat="1">
      <c r="A32" s="14" t="s">
        <v>133</v>
      </c>
      <c r="B32" s="55" t="s">
        <v>168</v>
      </c>
      <c r="C32" s="94">
        <v>181011.1</v>
      </c>
      <c r="D32" s="97"/>
      <c r="E32" s="113"/>
      <c r="F32" s="113"/>
      <c r="G32" s="113"/>
      <c r="H32" s="113"/>
      <c r="I32" s="113"/>
      <c r="J32" s="117"/>
      <c r="K32" s="113"/>
      <c r="L32" s="113"/>
      <c r="M32" s="97"/>
      <c r="N32" s="114">
        <f>+C32-E32-F32-H32-K32-L32-G32-J32</f>
        <v>181011.1</v>
      </c>
      <c r="O32">
        <v>5</v>
      </c>
    </row>
    <row r="33" spans="1:15" s="32" customFormat="1">
      <c r="A33" s="14" t="s">
        <v>133</v>
      </c>
      <c r="B33" s="55" t="s">
        <v>169</v>
      </c>
      <c r="C33" s="94">
        <v>32416.09</v>
      </c>
      <c r="D33" s="97"/>
      <c r="E33" s="115"/>
      <c r="F33" s="115"/>
      <c r="G33" s="115"/>
      <c r="H33" s="115"/>
      <c r="I33" s="115"/>
      <c r="J33" s="118"/>
      <c r="K33" s="115"/>
      <c r="L33" s="115"/>
      <c r="M33" s="97"/>
      <c r="N33" s="116">
        <f>+C33-E33-F33-H33-K33-L33-G33-J33</f>
        <v>32416.09</v>
      </c>
      <c r="O33">
        <v>5</v>
      </c>
    </row>
    <row r="34" spans="1:15" s="32" customFormat="1">
      <c r="A34" s="14" t="s">
        <v>133</v>
      </c>
      <c r="B34" s="55" t="s">
        <v>170</v>
      </c>
      <c r="C34" s="94">
        <v>20858.349999999999</v>
      </c>
      <c r="D34" s="97"/>
      <c r="E34" s="115"/>
      <c r="F34" s="115"/>
      <c r="G34" s="115"/>
      <c r="H34" s="115"/>
      <c r="I34" s="115"/>
      <c r="J34" s="118"/>
      <c r="K34" s="115"/>
      <c r="L34" s="115"/>
      <c r="M34" s="97"/>
      <c r="N34" s="116">
        <f>+C34-E34-F34-H34-K34-L34-G34-J34</f>
        <v>20858.349999999999</v>
      </c>
      <c r="O34">
        <v>50</v>
      </c>
    </row>
    <row r="35" spans="1:15" s="32" customFormat="1">
      <c r="A35" s="14" t="s">
        <v>133</v>
      </c>
      <c r="B35" s="55" t="s">
        <v>171</v>
      </c>
      <c r="C35" s="94">
        <v>16785.95</v>
      </c>
      <c r="D35" s="97"/>
      <c r="E35" s="115"/>
      <c r="F35" s="115"/>
      <c r="G35" s="115"/>
      <c r="H35" s="115"/>
      <c r="I35" s="115"/>
      <c r="J35" s="118"/>
      <c r="K35" s="115"/>
      <c r="L35" s="115"/>
      <c r="M35" s="97"/>
      <c r="N35" s="116">
        <f>+C35-E35-F35-H35-K35-L35-G35-J35</f>
        <v>16785.95</v>
      </c>
      <c r="O35">
        <v>50</v>
      </c>
    </row>
    <row r="36" spans="1:15" s="32" customFormat="1">
      <c r="A36" s="14" t="s">
        <v>133</v>
      </c>
      <c r="B36" s="55" t="s">
        <v>172</v>
      </c>
      <c r="C36" s="94">
        <v>93893.98</v>
      </c>
      <c r="D36" s="97"/>
      <c r="E36" s="115"/>
      <c r="F36" s="115"/>
      <c r="G36" s="115"/>
      <c r="H36" s="115"/>
      <c r="I36" s="115"/>
      <c r="J36" s="118"/>
      <c r="K36" s="115"/>
      <c r="L36" s="115"/>
      <c r="M36" s="97"/>
      <c r="N36" s="116">
        <f>+C36-E36-F36-H36-K36-L36-G36-J36</f>
        <v>93893.98</v>
      </c>
      <c r="O36">
        <v>5</v>
      </c>
    </row>
    <row r="37" spans="1:15" s="32" customFormat="1">
      <c r="A37" s="14" t="s">
        <v>133</v>
      </c>
      <c r="B37" s="55" t="s">
        <v>173</v>
      </c>
      <c r="C37" s="94">
        <v>17019.34</v>
      </c>
      <c r="D37" s="97"/>
      <c r="E37" s="115"/>
      <c r="F37" s="115"/>
      <c r="G37" s="115"/>
      <c r="H37" s="115"/>
      <c r="I37" s="115"/>
      <c r="J37" s="118"/>
      <c r="K37" s="115"/>
      <c r="L37" s="115"/>
      <c r="M37" s="97"/>
      <c r="N37" s="116">
        <f t="shared" ref="N37:N41" si="3">+C37-E37-F37-H37-K37-L37-G37-J37</f>
        <v>17019.34</v>
      </c>
      <c r="O37">
        <v>5</v>
      </c>
    </row>
    <row r="38" spans="1:15" s="32" customFormat="1">
      <c r="A38" s="14" t="s">
        <v>133</v>
      </c>
      <c r="B38" s="55" t="s">
        <v>174</v>
      </c>
      <c r="C38" s="123">
        <v>-962.86</v>
      </c>
      <c r="D38" s="97"/>
      <c r="E38" s="115"/>
      <c r="F38" s="115"/>
      <c r="G38" s="115"/>
      <c r="H38" s="115"/>
      <c r="I38" s="115"/>
      <c r="J38" s="118"/>
      <c r="K38" s="115"/>
      <c r="L38" s="115"/>
      <c r="M38" s="97"/>
      <c r="N38" s="116">
        <f t="shared" si="3"/>
        <v>-962.86</v>
      </c>
      <c r="O38">
        <v>5</v>
      </c>
    </row>
    <row r="39" spans="1:15" s="32" customFormat="1">
      <c r="A39" s="14" t="s">
        <v>133</v>
      </c>
      <c r="B39" s="55" t="s">
        <v>175</v>
      </c>
      <c r="C39" s="94">
        <v>42000</v>
      </c>
      <c r="D39" s="97"/>
      <c r="E39" s="115"/>
      <c r="F39" s="115"/>
      <c r="G39" s="115"/>
      <c r="H39" s="115"/>
      <c r="I39" s="115"/>
      <c r="J39" s="118"/>
      <c r="K39" s="115"/>
      <c r="L39" s="115"/>
      <c r="M39" s="97"/>
      <c r="N39" s="116">
        <f t="shared" si="3"/>
        <v>42000</v>
      </c>
      <c r="O39">
        <v>5</v>
      </c>
    </row>
    <row r="40" spans="1:15" s="32" customFormat="1">
      <c r="A40" s="14" t="s">
        <v>133</v>
      </c>
      <c r="B40" s="55" t="s">
        <v>176</v>
      </c>
      <c r="C40" s="94">
        <v>24432.89</v>
      </c>
      <c r="D40" s="97"/>
      <c r="E40" s="115"/>
      <c r="F40" s="115"/>
      <c r="G40" s="115"/>
      <c r="H40" s="115"/>
      <c r="I40" s="115"/>
      <c r="J40" s="118"/>
      <c r="K40" s="115"/>
      <c r="L40" s="115"/>
      <c r="M40" s="97"/>
      <c r="N40" s="116">
        <f t="shared" si="3"/>
        <v>24432.89</v>
      </c>
      <c r="O40">
        <v>5</v>
      </c>
    </row>
    <row r="41" spans="1:15" s="32" customFormat="1">
      <c r="A41" s="14" t="s">
        <v>133</v>
      </c>
      <c r="B41" s="55" t="s">
        <v>177</v>
      </c>
      <c r="C41" s="94">
        <v>82602.5</v>
      </c>
      <c r="D41" s="97"/>
      <c r="E41" s="115"/>
      <c r="F41" s="115"/>
      <c r="G41" s="115"/>
      <c r="H41" s="115"/>
      <c r="I41" s="115"/>
      <c r="J41" s="118"/>
      <c r="K41" s="115"/>
      <c r="L41" s="115"/>
      <c r="M41" s="97"/>
      <c r="N41" s="116">
        <f t="shared" si="3"/>
        <v>82602.5</v>
      </c>
      <c r="O41">
        <v>5</v>
      </c>
    </row>
    <row r="42" spans="1:15" s="32" customFormat="1">
      <c r="A42" s="14" t="s">
        <v>133</v>
      </c>
      <c r="B42" s="55" t="s">
        <v>178</v>
      </c>
      <c r="C42" s="94">
        <v>53971.18</v>
      </c>
      <c r="D42" s="97"/>
      <c r="E42" s="115"/>
      <c r="F42" s="115"/>
      <c r="G42" s="115"/>
      <c r="H42" s="115"/>
      <c r="I42" s="115"/>
      <c r="J42" s="118"/>
      <c r="K42" s="115"/>
      <c r="L42" s="115"/>
      <c r="M42" s="97"/>
      <c r="N42" s="116">
        <f t="shared" ref="N42:N47" si="4">+C42-E42-F42-H42-K42-L42-G42-J42</f>
        <v>53971.18</v>
      </c>
      <c r="O42">
        <v>50</v>
      </c>
    </row>
    <row r="43" spans="1:15" s="32" customFormat="1">
      <c r="A43" s="14" t="s">
        <v>133</v>
      </c>
      <c r="B43" s="55" t="s">
        <v>179</v>
      </c>
      <c r="C43" s="94">
        <v>87753.29</v>
      </c>
      <c r="D43" s="97"/>
      <c r="E43" s="115"/>
      <c r="F43" s="115"/>
      <c r="G43" s="115"/>
      <c r="H43" s="115"/>
      <c r="I43" s="115"/>
      <c r="J43" s="118"/>
      <c r="K43" s="115"/>
      <c r="L43" s="115"/>
      <c r="M43" s="97"/>
      <c r="N43" s="116">
        <f t="shared" si="4"/>
        <v>87753.29</v>
      </c>
      <c r="O43">
        <v>50</v>
      </c>
    </row>
    <row r="44" spans="1:15" s="32" customFormat="1">
      <c r="A44" s="14" t="s">
        <v>133</v>
      </c>
      <c r="B44" s="55" t="s">
        <v>180</v>
      </c>
      <c r="C44" s="94">
        <v>1655</v>
      </c>
      <c r="D44" s="97"/>
      <c r="E44" s="115"/>
      <c r="F44" s="115"/>
      <c r="G44" s="115"/>
      <c r="H44" s="115"/>
      <c r="I44" s="115"/>
      <c r="J44" s="118"/>
      <c r="K44" s="115"/>
      <c r="L44" s="115"/>
      <c r="M44" s="97"/>
      <c r="N44" s="116">
        <f t="shared" si="4"/>
        <v>1655</v>
      </c>
      <c r="O44">
        <v>50</v>
      </c>
    </row>
    <row r="45" spans="1:15" s="32" customFormat="1">
      <c r="A45" s="14" t="s">
        <v>133</v>
      </c>
      <c r="B45" s="55" t="s">
        <v>181</v>
      </c>
      <c r="C45" s="94">
        <v>31580.14</v>
      </c>
      <c r="D45" s="97"/>
      <c r="E45" s="115"/>
      <c r="F45" s="115"/>
      <c r="G45" s="115"/>
      <c r="H45" s="115"/>
      <c r="I45" s="115"/>
      <c r="J45" s="118"/>
      <c r="K45" s="115"/>
      <c r="L45" s="115"/>
      <c r="M45" s="97"/>
      <c r="N45" s="116">
        <f t="shared" si="4"/>
        <v>31580.14</v>
      </c>
      <c r="O45">
        <v>50</v>
      </c>
    </row>
    <row r="46" spans="1:15" s="32" customFormat="1">
      <c r="A46" s="14" t="s">
        <v>133</v>
      </c>
      <c r="B46" s="55" t="s">
        <v>182</v>
      </c>
      <c r="C46" s="94">
        <v>1940</v>
      </c>
      <c r="D46" s="97"/>
      <c r="E46" s="115"/>
      <c r="F46" s="115"/>
      <c r="G46" s="115"/>
      <c r="H46" s="115"/>
      <c r="I46" s="115"/>
      <c r="J46" s="118"/>
      <c r="K46" s="115"/>
      <c r="L46" s="115"/>
      <c r="M46" s="97"/>
      <c r="N46" s="116">
        <f t="shared" si="4"/>
        <v>1940</v>
      </c>
      <c r="O46">
        <v>5</v>
      </c>
    </row>
    <row r="47" spans="1:15" s="32" customFormat="1">
      <c r="A47" s="14" t="s">
        <v>133</v>
      </c>
      <c r="B47" s="55" t="s">
        <v>183</v>
      </c>
      <c r="C47" s="94">
        <v>26566.42</v>
      </c>
      <c r="D47" s="97"/>
      <c r="E47" s="115"/>
      <c r="F47" s="115"/>
      <c r="G47" s="115"/>
      <c r="H47" s="115"/>
      <c r="I47" s="115"/>
      <c r="J47" s="118"/>
      <c r="K47" s="115"/>
      <c r="L47" s="115"/>
      <c r="M47" s="97"/>
      <c r="N47" s="116">
        <f t="shared" si="4"/>
        <v>26566.42</v>
      </c>
      <c r="O47">
        <v>18</v>
      </c>
    </row>
    <row r="48" spans="1:15" s="32" customFormat="1">
      <c r="A48" s="14" t="s">
        <v>133</v>
      </c>
      <c r="B48" s="55" t="s">
        <v>184</v>
      </c>
      <c r="C48" s="94">
        <v>76044.12</v>
      </c>
      <c r="D48" s="97"/>
      <c r="E48" s="115"/>
      <c r="F48" s="115"/>
      <c r="G48" s="115"/>
      <c r="H48" s="115"/>
      <c r="I48" s="115"/>
      <c r="J48" s="118"/>
      <c r="K48" s="115"/>
      <c r="L48" s="115"/>
      <c r="M48" s="97"/>
      <c r="N48" s="116">
        <f>+C48-E48-F48-H48-K48-L48-G48-J48</f>
        <v>76044.12</v>
      </c>
      <c r="O48">
        <v>10</v>
      </c>
    </row>
    <row r="49" spans="1:15" s="32" customFormat="1">
      <c r="A49" s="14" t="s">
        <v>133</v>
      </c>
      <c r="B49" s="55" t="s">
        <v>185</v>
      </c>
      <c r="C49" s="94">
        <v>82860.7</v>
      </c>
      <c r="D49" s="97"/>
      <c r="E49" s="115"/>
      <c r="F49" s="115"/>
      <c r="G49" s="115"/>
      <c r="H49" s="115"/>
      <c r="I49" s="115"/>
      <c r="J49" s="118"/>
      <c r="K49" s="115"/>
      <c r="L49" s="115"/>
      <c r="M49" s="97"/>
      <c r="N49" s="116">
        <f>+C49-E49-F49-H49-K49-L49-G49-J49</f>
        <v>82860.7</v>
      </c>
      <c r="O49">
        <v>50</v>
      </c>
    </row>
    <row r="50" spans="1:15" s="32" customFormat="1">
      <c r="A50" s="14" t="s">
        <v>133</v>
      </c>
      <c r="B50" s="55" t="s">
        <v>186</v>
      </c>
      <c r="C50" s="94">
        <v>6095</v>
      </c>
      <c r="D50" s="97"/>
      <c r="E50" s="115"/>
      <c r="F50" s="115"/>
      <c r="G50" s="115"/>
      <c r="H50" s="115"/>
      <c r="I50" s="115"/>
      <c r="J50" s="118"/>
      <c r="K50" s="115"/>
      <c r="L50" s="115"/>
      <c r="M50" s="97"/>
      <c r="N50" s="116">
        <f t="shared" ref="N50:N51" si="5">+C50-E50-F50-H50-K50-L50-G50-J50</f>
        <v>6095</v>
      </c>
      <c r="O50">
        <v>10</v>
      </c>
    </row>
    <row r="51" spans="1:15" s="32" customFormat="1">
      <c r="A51" s="14" t="s">
        <v>133</v>
      </c>
      <c r="B51" s="55" t="s">
        <v>187</v>
      </c>
      <c r="C51" s="94">
        <v>8933.51</v>
      </c>
      <c r="D51" s="97"/>
      <c r="E51" s="115"/>
      <c r="F51" s="115"/>
      <c r="G51" s="115"/>
      <c r="H51" s="115"/>
      <c r="I51" s="115"/>
      <c r="J51" s="118"/>
      <c r="K51" s="115"/>
      <c r="L51" s="115"/>
      <c r="M51" s="97"/>
      <c r="N51" s="116">
        <f t="shared" si="5"/>
        <v>8933.51</v>
      </c>
      <c r="O51">
        <v>10</v>
      </c>
    </row>
    <row r="52" spans="1:15" s="32" customFormat="1">
      <c r="A52" s="14" t="s">
        <v>133</v>
      </c>
      <c r="B52" s="55" t="s">
        <v>188</v>
      </c>
      <c r="C52" s="94">
        <v>563985.32999999996</v>
      </c>
      <c r="D52" s="97"/>
      <c r="E52" s="115"/>
      <c r="F52" s="115"/>
      <c r="G52" s="115"/>
      <c r="H52" s="115"/>
      <c r="I52" s="115"/>
      <c r="J52" s="118"/>
      <c r="K52" s="115"/>
      <c r="L52" s="115">
        <f>+C52</f>
        <v>563985.32999999996</v>
      </c>
      <c r="M52" s="97"/>
      <c r="N52" s="116">
        <f t="shared" ref="N52:N53" si="6">+C52-E52-F52-H52-K52-L52-G52-J52</f>
        <v>0</v>
      </c>
      <c r="O52">
        <v>10</v>
      </c>
    </row>
    <row r="53" spans="1:15" s="32" customFormat="1">
      <c r="A53" s="14" t="s">
        <v>133</v>
      </c>
      <c r="B53" s="55" t="s">
        <v>189</v>
      </c>
      <c r="C53" s="94">
        <v>19774.62</v>
      </c>
      <c r="D53" s="97"/>
      <c r="E53" s="115"/>
      <c r="F53" s="115"/>
      <c r="G53" s="115"/>
      <c r="H53" s="115"/>
      <c r="I53" s="115"/>
      <c r="J53" s="118"/>
      <c r="K53" s="115"/>
      <c r="L53" s="115">
        <f>+C53</f>
        <v>19774.62</v>
      </c>
      <c r="M53" s="97"/>
      <c r="N53" s="116">
        <f t="shared" si="6"/>
        <v>0</v>
      </c>
      <c r="O53">
        <v>5</v>
      </c>
    </row>
    <row r="54" spans="1:15" s="32" customFormat="1">
      <c r="A54" s="14" t="s">
        <v>115</v>
      </c>
      <c r="B54" s="61"/>
      <c r="C54" s="92"/>
      <c r="D54" s="97"/>
      <c r="E54" s="119"/>
      <c r="F54" s="119"/>
      <c r="G54" s="119"/>
      <c r="H54" s="119"/>
      <c r="I54" s="119"/>
      <c r="J54" s="119"/>
      <c r="K54" s="119"/>
      <c r="L54" s="111"/>
      <c r="M54" s="97"/>
      <c r="N54" s="111"/>
    </row>
    <row r="55" spans="1:15" s="32" customFormat="1">
      <c r="A55" s="14" t="s">
        <v>143</v>
      </c>
      <c r="B55" s="84" t="s">
        <v>138</v>
      </c>
      <c r="C55" s="93">
        <f>SUBTOTAL(9,C32:C54)</f>
        <v>1471216.6500000004</v>
      </c>
      <c r="D55" s="97"/>
      <c r="E55" s="93"/>
      <c r="F55" s="93">
        <f t="shared" ref="F55:L55" si="7">SUM(F32:F54)</f>
        <v>0</v>
      </c>
      <c r="G55" s="93">
        <f t="shared" si="7"/>
        <v>0</v>
      </c>
      <c r="H55" s="93">
        <f t="shared" si="7"/>
        <v>0</v>
      </c>
      <c r="I55" s="93">
        <f t="shared" si="7"/>
        <v>0</v>
      </c>
      <c r="J55" s="93">
        <f t="shared" si="7"/>
        <v>0</v>
      </c>
      <c r="K55" s="93">
        <f t="shared" si="7"/>
        <v>0</v>
      </c>
      <c r="L55" s="93">
        <f t="shared" si="7"/>
        <v>583759.94999999995</v>
      </c>
      <c r="M55" s="97"/>
      <c r="N55" s="93">
        <f>SUM(N32:N54)</f>
        <v>887456.70000000019</v>
      </c>
    </row>
    <row r="56" spans="1:15" s="32" customFormat="1">
      <c r="A56" s="14" t="s">
        <v>115</v>
      </c>
      <c r="B56"/>
      <c r="C56" s="90"/>
      <c r="D56" s="97"/>
      <c r="E56" s="112"/>
      <c r="F56" s="112"/>
      <c r="G56" s="112"/>
      <c r="H56" s="112"/>
      <c r="I56" s="112"/>
      <c r="J56" s="112"/>
      <c r="K56" s="112"/>
      <c r="L56" s="112"/>
      <c r="M56" s="97"/>
      <c r="N56" s="97"/>
      <c r="O56"/>
    </row>
    <row r="57" spans="1:15" s="32" customFormat="1">
      <c r="A57" s="14" t="s">
        <v>115</v>
      </c>
      <c r="B57" s="84" t="s">
        <v>221</v>
      </c>
      <c r="C57" s="93">
        <f>C55+C28+C23+C15</f>
        <v>8030631.1400000006</v>
      </c>
      <c r="D57" s="97"/>
      <c r="E57" s="93">
        <f>E55+E28+E23+E15</f>
        <v>1622474.94</v>
      </c>
      <c r="F57" s="93">
        <f t="shared" ref="F57:L57" si="8">F55+F28+F23+F15</f>
        <v>1337245.29</v>
      </c>
      <c r="G57" s="93">
        <f t="shared" si="8"/>
        <v>0</v>
      </c>
      <c r="H57" s="93">
        <f t="shared" si="8"/>
        <v>0</v>
      </c>
      <c r="I57" s="93">
        <f t="shared" si="8"/>
        <v>173714</v>
      </c>
      <c r="J57" s="93">
        <f t="shared" si="8"/>
        <v>83900</v>
      </c>
      <c r="K57" s="93">
        <f t="shared" si="8"/>
        <v>76205.05</v>
      </c>
      <c r="L57" s="93">
        <f t="shared" si="8"/>
        <v>583759.94999999995</v>
      </c>
      <c r="M57" s="97"/>
      <c r="N57" s="93">
        <f>N55+N28+N23+N15</f>
        <v>4153331.91</v>
      </c>
    </row>
    <row r="58" spans="1:15" s="32" customFormat="1">
      <c r="A58" s="14" t="s">
        <v>115</v>
      </c>
      <c r="B58"/>
      <c r="C58" s="95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</row>
    <row r="59" spans="1:15" s="32" customFormat="1">
      <c r="A59" s="14"/>
      <c r="B59" s="127" t="s">
        <v>207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</row>
    <row r="60" spans="1:15" s="32" customFormat="1">
      <c r="A60" s="14"/>
      <c r="B60" t="s">
        <v>208</v>
      </c>
      <c r="C60" s="95">
        <v>5000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>
        <f>C60-E60-F60-G60-H60-I60-J60-K60-L60</f>
        <v>5000</v>
      </c>
      <c r="O60" s="82">
        <v>50</v>
      </c>
    </row>
    <row r="61" spans="1:15" s="32" customFormat="1">
      <c r="A61" s="14"/>
      <c r="B61" s="128" t="s">
        <v>209</v>
      </c>
      <c r="C61" s="95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82"/>
    </row>
    <row r="62" spans="1:15" s="32" customFormat="1">
      <c r="A62" s="14"/>
      <c r="B62" s="80" t="s">
        <v>163</v>
      </c>
      <c r="C62" s="95">
        <v>515453.34</v>
      </c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>
        <f t="shared" ref="N62" si="9">C62-E62-F62-G62-H62-I62-J62-K62-L62</f>
        <v>515453.34</v>
      </c>
      <c r="O62" s="82">
        <v>50</v>
      </c>
    </row>
    <row r="63" spans="1:15" s="32" customFormat="1">
      <c r="A63" s="14"/>
      <c r="B63" s="81"/>
      <c r="C63" s="95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82"/>
    </row>
    <row r="64" spans="1:15" s="32" customFormat="1">
      <c r="A64" s="14"/>
      <c r="B64" s="84" t="s">
        <v>210</v>
      </c>
      <c r="C64" s="93">
        <f>C57+C60+C62</f>
        <v>8551084.4800000004</v>
      </c>
      <c r="D64" s="97"/>
      <c r="E64" s="93">
        <f>E57+E60+E62</f>
        <v>1622474.94</v>
      </c>
      <c r="F64" s="93">
        <f>F57+F60+F62</f>
        <v>1337245.29</v>
      </c>
      <c r="G64" s="93">
        <f>G57+G60+G62</f>
        <v>0</v>
      </c>
      <c r="H64" s="93">
        <f>H57+H60+H62</f>
        <v>0</v>
      </c>
      <c r="I64" s="93">
        <f>I57+I60+I62</f>
        <v>173714</v>
      </c>
      <c r="J64" s="93">
        <f>J57+J60+J62</f>
        <v>83900</v>
      </c>
      <c r="K64" s="93">
        <f>K57+K60+K62</f>
        <v>76205.05</v>
      </c>
      <c r="L64" s="93">
        <f>L57+L60+L62</f>
        <v>583759.94999999995</v>
      </c>
      <c r="M64" s="97"/>
      <c r="N64" s="93">
        <f>N57+N60+N62</f>
        <v>4673785.25</v>
      </c>
    </row>
    <row r="65" spans="1:14" s="32" customFormat="1">
      <c r="A65" s="14"/>
      <c r="B65" s="81"/>
      <c r="C65" s="95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</row>
    <row r="66" spans="1:14" s="32" customFormat="1" ht="13.5" thickBot="1">
      <c r="A66" s="14"/>
      <c r="B66" s="81"/>
      <c r="C66" s="95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</row>
    <row r="67" spans="1:14" s="32" customFormat="1">
      <c r="A67" s="14"/>
      <c r="B67" s="85" t="s">
        <v>211</v>
      </c>
      <c r="C67" s="124">
        <f>K64+L64+J64</f>
        <v>743865</v>
      </c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</row>
    <row r="68" spans="1:14" s="32" customFormat="1">
      <c r="A68" s="14"/>
      <c r="B68" s="86" t="s">
        <v>212</v>
      </c>
      <c r="C68" s="125">
        <f>E64+F64</f>
        <v>2959720.23</v>
      </c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</row>
    <row r="69" spans="1:14" s="32" customFormat="1">
      <c r="A69" s="14" t="s">
        <v>115</v>
      </c>
      <c r="B69" s="86" t="s">
        <v>213</v>
      </c>
      <c r="C69" s="125">
        <f>I64</f>
        <v>173714</v>
      </c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</row>
    <row r="70" spans="1:14">
      <c r="B70" s="86" t="s">
        <v>214</v>
      </c>
      <c r="C70" s="126">
        <f>N64</f>
        <v>4673785.25</v>
      </c>
    </row>
    <row r="71" spans="1:14" ht="13.5" thickBot="1">
      <c r="B71" s="87"/>
      <c r="C71" s="96">
        <f>SUM(C67:C70)</f>
        <v>8551084.4800000004</v>
      </c>
    </row>
    <row r="72" spans="1:14">
      <c r="C72" s="97"/>
    </row>
    <row r="73" spans="1:14">
      <c r="C73" s="97"/>
    </row>
    <row r="74" spans="1:14">
      <c r="C74" s="97"/>
    </row>
    <row r="75" spans="1:14">
      <c r="C75" s="97"/>
    </row>
    <row r="76" spans="1:14">
      <c r="C76" s="97"/>
    </row>
    <row r="77" spans="1:14">
      <c r="C77" s="97"/>
    </row>
    <row r="78" spans="1:14">
      <c r="C78" s="97"/>
    </row>
    <row r="79" spans="1:14">
      <c r="C79" s="97"/>
    </row>
    <row r="80" spans="1:14">
      <c r="C80" s="97"/>
    </row>
    <row r="81" spans="3:3">
      <c r="C81" s="97"/>
    </row>
    <row r="82" spans="3:3">
      <c r="C82" s="97"/>
    </row>
    <row r="83" spans="3:3">
      <c r="C83" s="97"/>
    </row>
    <row r="84" spans="3:3">
      <c r="C84" s="97"/>
    </row>
    <row r="85" spans="3:3">
      <c r="C85" s="97"/>
    </row>
    <row r="86" spans="3:3">
      <c r="C86" s="97"/>
    </row>
    <row r="87" spans="3:3">
      <c r="C87" s="97"/>
    </row>
    <row r="88" spans="3:3">
      <c r="C88" s="97"/>
    </row>
    <row r="89" spans="3:3">
      <c r="C89" s="97"/>
    </row>
  </sheetData>
  <mergeCells count="1">
    <mergeCell ref="B1:C1"/>
  </mergeCells>
  <pageMargins left="0.35433070866141736" right="0.35433070866141736" top="0.59055118110236227" bottom="0.59055118110236227" header="0.51181102362204722" footer="0.51181102362204722"/>
  <pageSetup paperSize="9" scale="42" orientation="landscape" r:id="rId1"/>
  <headerFooter alignWithMargins="0">
    <oddFooter xml:space="preserve">&amp;L&amp;16&amp;Z&amp;F: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9"/>
  <sheetViews>
    <sheetView topLeftCell="I2" workbookViewId="0">
      <selection activeCell="P2" sqref="P2"/>
    </sheetView>
  </sheetViews>
  <sheetFormatPr defaultRowHeight="12.75"/>
  <cols>
    <col min="1" max="2" width="14.7109375" style="15" customWidth="1"/>
    <col min="3" max="3" width="12.7109375" style="15" customWidth="1"/>
    <col min="4" max="5" width="10.7109375" style="15" customWidth="1"/>
    <col min="6" max="6" width="14.7109375" style="15" customWidth="1"/>
    <col min="7" max="7" width="18.85546875" style="31" customWidth="1"/>
    <col min="8" max="8" width="62.7109375" customWidth="1"/>
    <col min="9" max="9" width="14.42578125" customWidth="1"/>
    <col min="10" max="10" width="14.7109375" customWidth="1"/>
    <col min="11" max="12" width="14.7109375" style="50" customWidth="1"/>
    <col min="13" max="13" width="12.42578125" style="50" customWidth="1"/>
    <col min="14" max="14" width="18.7109375" style="50" customWidth="1"/>
    <col min="15" max="15" width="14.7109375" style="50" customWidth="1"/>
    <col min="16" max="16" width="14.7109375" style="51" customWidth="1"/>
    <col min="17" max="18" width="18.85546875" style="32" customWidth="1"/>
  </cols>
  <sheetData>
    <row r="1" spans="1:18" s="2" customFormat="1" ht="24" customHeight="1">
      <c r="A1" s="1" t="s">
        <v>0</v>
      </c>
      <c r="K1" s="3"/>
      <c r="L1" s="3"/>
      <c r="M1" s="3"/>
      <c r="N1" s="3"/>
      <c r="O1" s="3"/>
      <c r="P1" s="4"/>
      <c r="Q1" s="5"/>
      <c r="R1" s="5"/>
    </row>
    <row r="2" spans="1:18" s="8" customFormat="1" ht="12.95" customHeight="1">
      <c r="A2" s="6" t="s">
        <v>1</v>
      </c>
      <c r="B2" s="7"/>
      <c r="K2" s="9"/>
      <c r="L2" s="9"/>
      <c r="M2" s="9"/>
      <c r="N2" s="9"/>
      <c r="O2" s="9"/>
      <c r="P2" s="10"/>
      <c r="Q2" s="11"/>
      <c r="R2" s="11"/>
    </row>
    <row r="3" spans="1:18" s="8" customFormat="1" ht="12.95" customHeight="1">
      <c r="A3" s="12" t="s">
        <v>2</v>
      </c>
      <c r="B3" s="7" t="s">
        <v>3</v>
      </c>
      <c r="K3" s="9"/>
      <c r="L3" s="9"/>
      <c r="M3" s="9"/>
      <c r="N3" s="9"/>
      <c r="O3" s="9"/>
      <c r="P3" s="10"/>
      <c r="Q3" s="11"/>
      <c r="R3" s="11"/>
    </row>
    <row r="4" spans="1:18" s="8" customFormat="1" ht="12.95" customHeight="1">
      <c r="A4" s="12" t="s">
        <v>4</v>
      </c>
      <c r="B4" s="7"/>
      <c r="K4" s="9"/>
      <c r="L4" s="9"/>
      <c r="M4" s="9"/>
      <c r="N4" s="9"/>
      <c r="O4" s="9"/>
      <c r="P4" s="10"/>
      <c r="Q4" s="11"/>
      <c r="R4" s="11"/>
    </row>
    <row r="5" spans="1:18" s="8" customFormat="1" ht="12.95" customHeight="1">
      <c r="A5" s="12" t="s">
        <v>5</v>
      </c>
      <c r="B5" s="7" t="s">
        <v>6</v>
      </c>
      <c r="K5" s="9"/>
      <c r="L5" s="9"/>
      <c r="M5" s="9"/>
      <c r="N5" s="9"/>
      <c r="O5" s="9"/>
      <c r="P5" s="10"/>
      <c r="Q5" s="11"/>
      <c r="R5" s="11"/>
    </row>
    <row r="6" spans="1:18" s="8" customFormat="1" ht="12.95" customHeight="1">
      <c r="A6" s="12" t="s">
        <v>7</v>
      </c>
      <c r="B6" s="7" t="s">
        <v>8</v>
      </c>
      <c r="K6" s="9"/>
      <c r="L6" s="9"/>
      <c r="M6" s="9"/>
      <c r="N6" s="9"/>
      <c r="O6" s="9"/>
      <c r="P6" s="10"/>
      <c r="Q6" s="11"/>
      <c r="R6" s="11"/>
    </row>
    <row r="7" spans="1:18" s="8" customFormat="1" ht="12.95" customHeight="1">
      <c r="A7" s="12" t="s">
        <v>9</v>
      </c>
      <c r="B7" s="7" t="s">
        <v>10</v>
      </c>
      <c r="K7" s="9"/>
      <c r="L7" s="9"/>
      <c r="M7" s="9"/>
      <c r="N7" s="9"/>
      <c r="O7" s="9"/>
      <c r="P7" s="10"/>
      <c r="Q7" s="11"/>
      <c r="R7" s="11"/>
    </row>
    <row r="8" spans="1:18" s="8" customFormat="1" ht="12.95" customHeight="1">
      <c r="A8" s="12" t="s">
        <v>11</v>
      </c>
      <c r="B8" s="7" t="s">
        <v>12</v>
      </c>
      <c r="K8" s="9"/>
      <c r="L8" s="9"/>
      <c r="M8" s="9"/>
      <c r="N8" s="9"/>
      <c r="O8" s="9"/>
      <c r="P8" s="10"/>
      <c r="Q8" s="11"/>
      <c r="R8" s="11"/>
    </row>
    <row r="9" spans="1:18" s="8" customFormat="1" ht="12.95" customHeight="1">
      <c r="A9" s="12"/>
      <c r="B9" s="7"/>
      <c r="K9" s="9"/>
      <c r="L9" s="9"/>
      <c r="M9" s="9"/>
      <c r="N9" s="9"/>
      <c r="O9" s="9"/>
      <c r="P9" s="10"/>
      <c r="Q9" s="11"/>
      <c r="R9" s="11"/>
    </row>
    <row r="10" spans="1:18" s="15" customFormat="1" ht="12.95" customHeight="1">
      <c r="A10" s="13" t="s">
        <v>13</v>
      </c>
      <c r="B10" s="14"/>
      <c r="C10" s="14"/>
      <c r="D10" s="14"/>
      <c r="E10" s="14"/>
      <c r="F10" s="14"/>
      <c r="G10" s="14"/>
      <c r="K10" s="16"/>
      <c r="L10" s="16"/>
      <c r="M10" s="16"/>
      <c r="N10" s="16"/>
      <c r="O10" s="16"/>
      <c r="P10" s="17"/>
      <c r="Q10" s="18"/>
      <c r="R10" s="18"/>
    </row>
    <row r="11" spans="1:18" s="15" customFormat="1" ht="12.95" customHeight="1">
      <c r="A11" s="14"/>
      <c r="B11" s="19" t="s">
        <v>14</v>
      </c>
      <c r="C11" s="19" t="s">
        <v>15</v>
      </c>
      <c r="D11" s="19" t="s">
        <v>16</v>
      </c>
      <c r="E11" s="19" t="s">
        <v>17</v>
      </c>
      <c r="F11" s="19" t="s">
        <v>18</v>
      </c>
      <c r="G11" s="19" t="s">
        <v>19</v>
      </c>
      <c r="K11" s="16"/>
      <c r="L11" s="16"/>
      <c r="M11" s="16"/>
      <c r="N11" s="16"/>
      <c r="O11" s="16"/>
      <c r="P11" s="17"/>
      <c r="Q11" s="18"/>
      <c r="R11" s="18"/>
    </row>
    <row r="12" spans="1:18" s="15" customFormat="1" ht="12.95" customHeight="1">
      <c r="A12" s="19" t="s">
        <v>20</v>
      </c>
      <c r="B12" s="14" t="s">
        <v>21</v>
      </c>
      <c r="C12" s="14" t="s">
        <v>22</v>
      </c>
      <c r="D12" s="14" t="s">
        <v>23</v>
      </c>
      <c r="E12" s="20" t="s">
        <v>24</v>
      </c>
      <c r="F12" s="14"/>
      <c r="G12" s="14"/>
      <c r="K12" s="16"/>
      <c r="L12" s="16"/>
      <c r="M12" s="16"/>
      <c r="N12" s="16"/>
      <c r="O12" s="16"/>
      <c r="P12" s="17"/>
      <c r="Q12" s="18"/>
      <c r="R12" s="18"/>
    </row>
    <row r="13" spans="1:18" s="15" customFormat="1" ht="12.95" customHeight="1">
      <c r="A13" s="19" t="s">
        <v>25</v>
      </c>
      <c r="B13" s="14" t="s">
        <v>26</v>
      </c>
      <c r="C13" s="14" t="s">
        <v>27</v>
      </c>
      <c r="D13" s="14" t="s">
        <v>23</v>
      </c>
      <c r="E13" s="20" t="s">
        <v>28</v>
      </c>
      <c r="F13" s="14"/>
      <c r="G13" s="14"/>
      <c r="K13" s="16"/>
      <c r="L13" s="16"/>
      <c r="M13" s="16"/>
      <c r="N13" s="16"/>
      <c r="O13" s="16"/>
      <c r="P13" s="17"/>
      <c r="Q13" s="18"/>
      <c r="R13" s="18"/>
    </row>
    <row r="14" spans="1:18" s="15" customFormat="1" ht="12.95" customHeight="1">
      <c r="A14" s="19" t="s">
        <v>29</v>
      </c>
      <c r="B14" s="14" t="s">
        <v>30</v>
      </c>
      <c r="C14" s="14" t="s">
        <v>31</v>
      </c>
      <c r="D14" s="14" t="s">
        <v>23</v>
      </c>
      <c r="E14" s="14" t="s">
        <v>32</v>
      </c>
      <c r="F14" s="14"/>
      <c r="G14" s="14"/>
      <c r="K14" s="16"/>
      <c r="L14" s="16"/>
      <c r="M14" s="16"/>
      <c r="N14" s="16"/>
      <c r="O14" s="16"/>
      <c r="P14" s="17"/>
      <c r="Q14" s="18"/>
      <c r="R14" s="18"/>
    </row>
    <row r="15" spans="1:18" s="15" customFormat="1" ht="12.95" customHeight="1">
      <c r="A15" s="19" t="s">
        <v>33</v>
      </c>
      <c r="B15" s="14" t="s">
        <v>34</v>
      </c>
      <c r="C15" s="14" t="s">
        <v>35</v>
      </c>
      <c r="D15" s="14" t="s">
        <v>23</v>
      </c>
      <c r="E15" s="14" t="s">
        <v>36</v>
      </c>
      <c r="F15" s="14"/>
      <c r="G15" s="14"/>
      <c r="K15" s="16"/>
      <c r="L15" s="16"/>
      <c r="M15" s="16"/>
      <c r="N15" s="16"/>
      <c r="O15" s="16"/>
      <c r="P15" s="17"/>
      <c r="Q15" s="18"/>
      <c r="R15" s="18"/>
    </row>
    <row r="16" spans="1:18" s="15" customFormat="1" ht="12.95" customHeight="1">
      <c r="A16" s="19" t="s">
        <v>37</v>
      </c>
      <c r="B16" s="14"/>
      <c r="C16" s="14"/>
      <c r="D16" s="14"/>
      <c r="E16" s="14"/>
      <c r="F16" s="14"/>
      <c r="G16" s="14"/>
      <c r="K16" s="16"/>
      <c r="L16" s="16"/>
      <c r="M16" s="16"/>
      <c r="N16" s="16"/>
      <c r="O16" s="16"/>
      <c r="P16" s="17"/>
      <c r="Q16" s="18"/>
      <c r="R16" s="18"/>
    </row>
    <row r="17" spans="1:19" s="15" customFormat="1" ht="12.95" customHeight="1">
      <c r="A17" s="19" t="s">
        <v>38</v>
      </c>
      <c r="B17" s="14"/>
      <c r="C17" s="14"/>
      <c r="D17" s="14"/>
      <c r="E17" s="14"/>
      <c r="F17" s="14"/>
      <c r="G17" s="14"/>
      <c r="K17" s="16"/>
      <c r="L17" s="16"/>
      <c r="M17" s="16"/>
      <c r="N17" s="16"/>
      <c r="O17" s="16"/>
      <c r="P17" s="17"/>
      <c r="Q17" s="18"/>
      <c r="R17" s="18"/>
    </row>
    <row r="18" spans="1:19" s="15" customFormat="1" ht="12.95" customHeight="1">
      <c r="A18" s="19"/>
      <c r="B18" s="14"/>
      <c r="C18" s="14"/>
      <c r="D18" s="14"/>
      <c r="E18" s="14"/>
      <c r="F18" s="14"/>
      <c r="G18" s="14"/>
      <c r="K18" s="16"/>
      <c r="L18" s="16"/>
      <c r="M18" s="16"/>
      <c r="N18" s="16"/>
      <c r="O18" s="16"/>
      <c r="P18" s="17"/>
      <c r="Q18" s="18"/>
      <c r="R18" s="18"/>
    </row>
    <row r="19" spans="1:19" s="8" customFormat="1" ht="12.95" customHeight="1">
      <c r="A19" s="6" t="s">
        <v>39</v>
      </c>
      <c r="B19" s="7"/>
      <c r="C19" s="7"/>
      <c r="D19" s="7"/>
      <c r="E19" s="7"/>
      <c r="F19" s="7"/>
      <c r="G19" s="7"/>
      <c r="H19" s="7"/>
      <c r="I19" s="7"/>
      <c r="J19" s="7"/>
      <c r="K19" s="21"/>
      <c r="L19" s="21"/>
      <c r="M19" s="21" t="s">
        <v>40</v>
      </c>
      <c r="N19" s="21" t="s">
        <v>40</v>
      </c>
      <c r="O19" s="21" t="s">
        <v>40</v>
      </c>
      <c r="P19" s="22" t="s">
        <v>40</v>
      </c>
      <c r="Q19" s="23" t="s">
        <v>40</v>
      </c>
      <c r="R19" s="23" t="s">
        <v>40</v>
      </c>
      <c r="S19" s="7" t="s">
        <v>40</v>
      </c>
    </row>
    <row r="20" spans="1:19" s="8" customFormat="1" ht="12.95" customHeight="1">
      <c r="A20" s="12" t="s">
        <v>41</v>
      </c>
      <c r="B20" s="7" t="s">
        <v>42</v>
      </c>
      <c r="C20" s="7"/>
      <c r="D20" s="7"/>
      <c r="E20" s="7"/>
      <c r="F20" s="7"/>
      <c r="G20" s="7"/>
      <c r="H20" s="7"/>
      <c r="I20" s="7"/>
      <c r="J20" s="7"/>
      <c r="K20" s="21"/>
      <c r="L20" s="21"/>
      <c r="M20" s="21" t="s">
        <v>40</v>
      </c>
      <c r="N20" s="21" t="s">
        <v>40</v>
      </c>
      <c r="O20" s="21" t="s">
        <v>40</v>
      </c>
      <c r="P20" s="22" t="s">
        <v>40</v>
      </c>
      <c r="Q20" s="23" t="s">
        <v>40</v>
      </c>
      <c r="R20" s="23" t="s">
        <v>40</v>
      </c>
      <c r="S20" s="7" t="s">
        <v>40</v>
      </c>
    </row>
    <row r="21" spans="1:19" s="8" customFormat="1" ht="12.95" customHeight="1">
      <c r="A21" s="12" t="s">
        <v>43</v>
      </c>
      <c r="B21" s="7" t="s">
        <v>44</v>
      </c>
      <c r="C21" s="7"/>
      <c r="D21" s="7"/>
      <c r="E21" s="7"/>
      <c r="F21" s="7"/>
      <c r="G21" s="7"/>
      <c r="H21" s="7"/>
      <c r="I21" s="7"/>
      <c r="J21" s="7"/>
      <c r="K21" s="21"/>
      <c r="L21" s="21"/>
      <c r="M21" s="21" t="s">
        <v>40</v>
      </c>
      <c r="N21" s="21" t="s">
        <v>40</v>
      </c>
      <c r="O21" s="21" t="s">
        <v>40</v>
      </c>
      <c r="P21" s="22" t="s">
        <v>40</v>
      </c>
      <c r="Q21" s="23" t="s">
        <v>40</v>
      </c>
      <c r="R21" s="23" t="s">
        <v>40</v>
      </c>
      <c r="S21" s="7" t="s">
        <v>40</v>
      </c>
    </row>
    <row r="22" spans="1:19" s="8" customFormat="1" ht="12.95" customHeight="1">
      <c r="A22" s="12" t="s">
        <v>45</v>
      </c>
      <c r="B22" s="7" t="s">
        <v>46</v>
      </c>
      <c r="C22" s="7"/>
      <c r="D22" s="7"/>
      <c r="E22" s="7"/>
      <c r="F22" s="7"/>
      <c r="G22" s="7"/>
      <c r="H22" s="7"/>
      <c r="I22" s="7"/>
      <c r="J22" s="7"/>
      <c r="K22" s="21"/>
      <c r="L22" s="21"/>
      <c r="M22" s="21" t="s">
        <v>40</v>
      </c>
      <c r="N22" s="21" t="s">
        <v>40</v>
      </c>
      <c r="O22" s="21" t="s">
        <v>40</v>
      </c>
      <c r="P22" s="22" t="s">
        <v>40</v>
      </c>
      <c r="Q22" s="23" t="s">
        <v>40</v>
      </c>
      <c r="R22" s="23" t="s">
        <v>40</v>
      </c>
      <c r="S22" s="7" t="s">
        <v>40</v>
      </c>
    </row>
    <row r="23" spans="1:19" s="8" customFormat="1" ht="12.95" customHeight="1">
      <c r="A23" s="12" t="s">
        <v>47</v>
      </c>
      <c r="B23" s="7" t="s">
        <v>48</v>
      </c>
      <c r="C23" s="7"/>
      <c r="D23" s="7"/>
      <c r="E23" s="7"/>
      <c r="F23" s="7"/>
      <c r="G23" s="7"/>
      <c r="H23" s="7"/>
      <c r="I23" s="7"/>
      <c r="J23" s="7"/>
      <c r="K23" s="21"/>
      <c r="L23" s="21"/>
      <c r="M23" s="21" t="s">
        <v>40</v>
      </c>
      <c r="N23" s="21" t="s">
        <v>40</v>
      </c>
      <c r="O23" s="21" t="s">
        <v>40</v>
      </c>
      <c r="P23" s="22" t="s">
        <v>40</v>
      </c>
      <c r="Q23" s="23" t="s">
        <v>40</v>
      </c>
      <c r="R23" s="23" t="s">
        <v>40</v>
      </c>
      <c r="S23" s="7" t="s">
        <v>40</v>
      </c>
    </row>
    <row r="24" spans="1:19" s="8" customFormat="1" ht="12.95" customHeight="1">
      <c r="A24" s="12"/>
      <c r="B24" s="7"/>
      <c r="C24" s="7"/>
      <c r="D24" s="7"/>
      <c r="E24" s="7"/>
      <c r="F24" s="7"/>
      <c r="G24" s="7"/>
      <c r="H24" s="7"/>
      <c r="I24" s="7"/>
      <c r="J24" s="7"/>
      <c r="K24" s="21"/>
      <c r="L24" s="21"/>
      <c r="M24" s="21" t="s">
        <v>40</v>
      </c>
      <c r="N24" s="21" t="s">
        <v>40</v>
      </c>
      <c r="O24" s="21" t="s">
        <v>40</v>
      </c>
      <c r="P24" s="22" t="s">
        <v>40</v>
      </c>
      <c r="Q24" s="23" t="s">
        <v>40</v>
      </c>
      <c r="R24" s="23" t="s">
        <v>40</v>
      </c>
      <c r="S24" s="7" t="s">
        <v>40</v>
      </c>
    </row>
    <row r="25" spans="1:19" s="8" customFormat="1" ht="12.95" customHeight="1">
      <c r="A25" s="12"/>
      <c r="B25" s="7"/>
      <c r="C25" s="7"/>
      <c r="D25" s="7"/>
      <c r="E25" s="7"/>
      <c r="F25" s="7"/>
      <c r="G25" s="12" t="s">
        <v>49</v>
      </c>
      <c r="H25" s="7" t="s">
        <v>50</v>
      </c>
      <c r="I25" s="7" t="s">
        <v>51</v>
      </c>
      <c r="J25" s="7" t="s">
        <v>52</v>
      </c>
      <c r="K25" s="21" t="s">
        <v>53</v>
      </c>
      <c r="L25" s="21" t="s">
        <v>54</v>
      </c>
      <c r="M25" s="21" t="s">
        <v>55</v>
      </c>
      <c r="N25" s="21" t="s">
        <v>56</v>
      </c>
      <c r="O25" s="21" t="s">
        <v>57</v>
      </c>
      <c r="P25" s="22" t="s">
        <v>58</v>
      </c>
      <c r="Q25" s="23" t="s">
        <v>59</v>
      </c>
      <c r="R25" s="23" t="s">
        <v>60</v>
      </c>
      <c r="S25" s="7" t="s">
        <v>40</v>
      </c>
    </row>
    <row r="26" spans="1:19" s="8" customFormat="1" ht="12.95" customHeight="1">
      <c r="A26" s="12"/>
      <c r="B26" s="7"/>
      <c r="C26" s="7"/>
      <c r="D26" s="7"/>
      <c r="E26" s="7"/>
      <c r="F26" s="7"/>
      <c r="G26" s="12" t="s">
        <v>61</v>
      </c>
      <c r="H26" s="7" t="s">
        <v>15</v>
      </c>
      <c r="I26" s="7" t="s">
        <v>62</v>
      </c>
      <c r="J26" s="7" t="s">
        <v>63</v>
      </c>
      <c r="K26" s="21" t="s">
        <v>64</v>
      </c>
      <c r="L26" s="21" t="s">
        <v>63</v>
      </c>
      <c r="M26" s="21" t="s">
        <v>63</v>
      </c>
      <c r="N26" s="21" t="s">
        <v>65</v>
      </c>
      <c r="O26" s="21" t="s">
        <v>66</v>
      </c>
      <c r="P26" s="22" t="s">
        <v>67</v>
      </c>
      <c r="Q26" s="23" t="s">
        <v>62</v>
      </c>
      <c r="R26" s="23" t="s">
        <v>62</v>
      </c>
      <c r="S26" s="7" t="s">
        <v>40</v>
      </c>
    </row>
    <row r="27" spans="1:19" s="8" customFormat="1" ht="12.95" customHeight="1">
      <c r="A27" s="12"/>
      <c r="B27" s="7"/>
      <c r="C27" s="7"/>
      <c r="D27" s="7"/>
      <c r="E27" s="7"/>
      <c r="F27" s="7"/>
      <c r="G27" s="12" t="s">
        <v>68</v>
      </c>
      <c r="H27" s="7"/>
      <c r="I27" s="7" t="s">
        <v>69</v>
      </c>
      <c r="J27" s="7" t="s">
        <v>70</v>
      </c>
      <c r="K27" s="21" t="s">
        <v>70</v>
      </c>
      <c r="L27" s="21" t="s">
        <v>70</v>
      </c>
      <c r="M27" s="21" t="s">
        <v>70</v>
      </c>
      <c r="N27" s="21" t="s">
        <v>71</v>
      </c>
      <c r="O27" s="21"/>
      <c r="P27" s="22" t="s">
        <v>72</v>
      </c>
      <c r="Q27" s="23" t="s">
        <v>73</v>
      </c>
      <c r="R27" s="23" t="s">
        <v>74</v>
      </c>
      <c r="S27" s="7" t="s">
        <v>40</v>
      </c>
    </row>
    <row r="28" spans="1:19" s="8" customFormat="1" ht="12.95" customHeight="1">
      <c r="A28" s="12"/>
      <c r="B28" s="7"/>
      <c r="C28" s="7"/>
      <c r="D28" s="7"/>
      <c r="E28" s="7"/>
      <c r="F28" s="7"/>
      <c r="G28" s="12" t="s">
        <v>75</v>
      </c>
      <c r="H28" s="7" t="s">
        <v>76</v>
      </c>
      <c r="I28" s="7"/>
      <c r="J28" s="7"/>
      <c r="K28" s="21" t="s">
        <v>77</v>
      </c>
      <c r="L28" s="21"/>
      <c r="M28" s="21"/>
      <c r="N28" s="21"/>
      <c r="O28" s="21"/>
      <c r="P28" s="22" t="s">
        <v>78</v>
      </c>
      <c r="Q28" s="23"/>
      <c r="R28" s="23"/>
      <c r="S28" s="7" t="s">
        <v>40</v>
      </c>
    </row>
    <row r="29" spans="1:19" s="8" customFormat="1" ht="12.95" customHeight="1">
      <c r="A29" s="12"/>
      <c r="B29" s="7"/>
      <c r="C29" s="7"/>
      <c r="D29" s="7"/>
      <c r="E29" s="7"/>
      <c r="F29" s="7"/>
      <c r="G29" s="12" t="s">
        <v>79</v>
      </c>
      <c r="H29" s="7" t="s">
        <v>80</v>
      </c>
      <c r="I29" s="7" t="s">
        <v>81</v>
      </c>
      <c r="J29" s="7" t="s">
        <v>80</v>
      </c>
      <c r="K29" s="21" t="s">
        <v>80</v>
      </c>
      <c r="L29" s="21" t="s">
        <v>80</v>
      </c>
      <c r="M29" s="21" t="s">
        <v>81</v>
      </c>
      <c r="N29" s="21" t="s">
        <v>81</v>
      </c>
      <c r="O29" s="21" t="s">
        <v>80</v>
      </c>
      <c r="P29" s="22" t="s">
        <v>80</v>
      </c>
      <c r="Q29" s="23" t="s">
        <v>81</v>
      </c>
      <c r="R29" s="23" t="s">
        <v>81</v>
      </c>
      <c r="S29" s="7" t="s">
        <v>40</v>
      </c>
    </row>
    <row r="30" spans="1:19" s="8" customFormat="1" ht="12.95" customHeight="1">
      <c r="A30" s="12"/>
      <c r="B30" s="7"/>
      <c r="C30" s="7"/>
      <c r="D30" s="7"/>
      <c r="E30" s="7"/>
      <c r="F30" s="7"/>
      <c r="G30" s="12" t="s">
        <v>9</v>
      </c>
      <c r="H30" s="7" t="s">
        <v>82</v>
      </c>
      <c r="I30" s="7" t="s">
        <v>83</v>
      </c>
      <c r="J30" s="7" t="s">
        <v>84</v>
      </c>
      <c r="K30" s="21" t="s">
        <v>85</v>
      </c>
      <c r="L30" s="21" t="s">
        <v>86</v>
      </c>
      <c r="M30" s="21" t="s">
        <v>87</v>
      </c>
      <c r="N30" s="21" t="s">
        <v>88</v>
      </c>
      <c r="O30" s="21" t="s">
        <v>89</v>
      </c>
      <c r="P30" s="22" t="s">
        <v>90</v>
      </c>
      <c r="Q30" s="23" t="s">
        <v>91</v>
      </c>
      <c r="R30" s="23" t="s">
        <v>92</v>
      </c>
      <c r="S30" s="7" t="s">
        <v>40</v>
      </c>
    </row>
    <row r="31" spans="1:19" s="8" customFormat="1" ht="12.95" customHeight="1">
      <c r="A31" s="12"/>
      <c r="B31" s="7"/>
      <c r="C31" s="7"/>
      <c r="D31" s="7"/>
      <c r="E31" s="7"/>
      <c r="F31" s="7"/>
      <c r="G31" s="12" t="s">
        <v>93</v>
      </c>
      <c r="H31" s="7"/>
      <c r="I31" s="7"/>
      <c r="J31" s="7" t="s">
        <v>94</v>
      </c>
      <c r="K31" s="21"/>
      <c r="L31" s="21" t="s">
        <v>94</v>
      </c>
      <c r="M31" s="21" t="s">
        <v>95</v>
      </c>
      <c r="N31" s="21" t="s">
        <v>95</v>
      </c>
      <c r="O31" s="21"/>
      <c r="P31" s="22"/>
      <c r="Q31" s="23"/>
      <c r="R31" s="23"/>
      <c r="S31" s="7" t="s">
        <v>40</v>
      </c>
    </row>
    <row r="32" spans="1:19" s="8" customFormat="1" ht="12.95" customHeight="1">
      <c r="A32" s="12"/>
      <c r="B32" s="7"/>
      <c r="C32" s="7"/>
      <c r="D32" s="7"/>
      <c r="E32" s="7"/>
      <c r="F32" s="7"/>
      <c r="G32" s="12" t="s">
        <v>96</v>
      </c>
      <c r="H32" s="7"/>
      <c r="I32" s="7"/>
      <c r="J32" s="24" t="s">
        <v>24</v>
      </c>
      <c r="K32" s="25"/>
      <c r="L32" s="25" t="s">
        <v>97</v>
      </c>
      <c r="M32" s="25" t="s">
        <v>97</v>
      </c>
      <c r="N32" s="21" t="s">
        <v>40</v>
      </c>
      <c r="O32" s="21"/>
      <c r="P32" s="22"/>
      <c r="Q32" s="23"/>
      <c r="R32" s="23"/>
      <c r="S32" s="7" t="s">
        <v>40</v>
      </c>
    </row>
    <row r="33" spans="1:19" s="8" customFormat="1" ht="12.95" customHeight="1">
      <c r="A33" s="12"/>
      <c r="B33" s="7"/>
      <c r="C33" s="7"/>
      <c r="D33" s="7"/>
      <c r="E33" s="7"/>
      <c r="F33" s="7"/>
      <c r="G33" s="12" t="s">
        <v>98</v>
      </c>
      <c r="H33" s="7"/>
      <c r="I33" s="7"/>
      <c r="J33" s="7"/>
      <c r="K33" s="25"/>
      <c r="L33" s="25" t="s">
        <v>99</v>
      </c>
      <c r="M33" s="25" t="s">
        <v>28</v>
      </c>
      <c r="N33" s="21" t="s">
        <v>40</v>
      </c>
      <c r="O33" s="21"/>
      <c r="P33" s="22"/>
      <c r="Q33" s="23"/>
      <c r="R33" s="23"/>
      <c r="S33" s="7" t="s">
        <v>40</v>
      </c>
    </row>
    <row r="34" spans="1:19" s="8" customFormat="1" ht="12.95" customHeight="1">
      <c r="A34" s="12"/>
      <c r="B34" s="7"/>
      <c r="C34" s="7"/>
      <c r="D34" s="7"/>
      <c r="E34" s="7"/>
      <c r="F34" s="7"/>
      <c r="G34" s="12"/>
      <c r="H34" s="7"/>
      <c r="I34" s="7"/>
      <c r="J34" s="7"/>
      <c r="K34" s="21"/>
      <c r="L34" s="21"/>
      <c r="M34" s="21" t="s">
        <v>40</v>
      </c>
      <c r="N34" s="21" t="s">
        <v>40</v>
      </c>
      <c r="O34" s="21" t="s">
        <v>40</v>
      </c>
      <c r="P34" s="22" t="s">
        <v>40</v>
      </c>
      <c r="Q34" s="23" t="s">
        <v>40</v>
      </c>
      <c r="R34" s="23" t="s">
        <v>40</v>
      </c>
      <c r="S34" s="7" t="s">
        <v>40</v>
      </c>
    </row>
    <row r="35" spans="1:19" s="31" customFormat="1">
      <c r="A35" s="13" t="s">
        <v>100</v>
      </c>
      <c r="B35" s="14"/>
      <c r="C35" s="14"/>
      <c r="D35" s="14"/>
      <c r="E35" s="14"/>
      <c r="F35" s="14"/>
      <c r="G35" s="26"/>
      <c r="H35" s="27" t="s">
        <v>101</v>
      </c>
      <c r="I35" s="27"/>
      <c r="J35" s="27"/>
      <c r="K35" s="28"/>
      <c r="L35" s="28"/>
      <c r="M35" s="28"/>
      <c r="N35" s="28"/>
      <c r="O35" s="28"/>
      <c r="P35" s="29"/>
      <c r="Q35" s="30"/>
      <c r="R35" s="30"/>
    </row>
    <row r="36" spans="1:19" s="31" customFormat="1">
      <c r="A36" s="19" t="s">
        <v>102</v>
      </c>
      <c r="B36" s="19" t="s">
        <v>103</v>
      </c>
      <c r="C36" s="19" t="s">
        <v>104</v>
      </c>
      <c r="D36" s="19" t="s">
        <v>105</v>
      </c>
      <c r="E36" s="19" t="s">
        <v>106</v>
      </c>
      <c r="F36" s="19" t="s">
        <v>107</v>
      </c>
      <c r="G36" s="27"/>
      <c r="H36" s="27"/>
      <c r="I36" s="27"/>
      <c r="J36" s="27"/>
      <c r="K36" s="28"/>
      <c r="L36" s="28"/>
      <c r="M36" s="28"/>
      <c r="N36" s="28"/>
      <c r="O36" s="28"/>
      <c r="P36" s="29"/>
      <c r="Q36" s="30"/>
      <c r="R36" s="30"/>
    </row>
    <row r="37" spans="1:19" ht="23.25" customHeight="1">
      <c r="A37" s="14" t="s">
        <v>108</v>
      </c>
      <c r="B37" s="14" t="s">
        <v>109</v>
      </c>
      <c r="C37" s="14" t="s">
        <v>110</v>
      </c>
      <c r="D37" s="14"/>
      <c r="E37" s="14"/>
      <c r="F37" s="14"/>
      <c r="G37" s="26" t="s">
        <v>40</v>
      </c>
      <c r="H37" s="88" t="s">
        <v>111</v>
      </c>
      <c r="I37" s="88"/>
      <c r="J37" s="88"/>
      <c r="K37" s="88"/>
      <c r="L37" s="88"/>
      <c r="M37" s="88"/>
      <c r="N37" s="88"/>
      <c r="O37" s="88"/>
      <c r="P37" s="88"/>
    </row>
    <row r="38" spans="1:19" ht="23.25" customHeight="1">
      <c r="A38" s="14" t="s">
        <v>112</v>
      </c>
      <c r="B38" s="14" t="s">
        <v>113</v>
      </c>
      <c r="C38" s="14"/>
      <c r="D38" s="14"/>
      <c r="E38" s="14"/>
      <c r="F38" s="14"/>
      <c r="G38" s="26" t="s">
        <v>40</v>
      </c>
      <c r="H38" s="88" t="s">
        <v>114</v>
      </c>
      <c r="I38" s="88"/>
      <c r="J38" s="88"/>
      <c r="K38" s="88"/>
      <c r="L38" s="88"/>
      <c r="M38" s="88"/>
      <c r="N38" s="88"/>
      <c r="O38" s="88"/>
      <c r="P38" s="88"/>
    </row>
    <row r="39" spans="1:19" ht="23.25" customHeight="1">
      <c r="A39" s="14" t="s">
        <v>115</v>
      </c>
      <c r="B39" s="14"/>
      <c r="C39" s="14"/>
      <c r="D39" s="14"/>
      <c r="E39" s="20"/>
      <c r="F39" s="14"/>
      <c r="G39" s="26" t="s">
        <v>40</v>
      </c>
      <c r="H39" s="88" t="s">
        <v>116</v>
      </c>
      <c r="I39" s="88"/>
      <c r="J39" s="88"/>
      <c r="K39" s="88"/>
      <c r="L39" s="88"/>
      <c r="M39" s="88"/>
      <c r="N39" s="88"/>
      <c r="O39" s="88"/>
      <c r="P39" s="88"/>
    </row>
    <row r="40" spans="1:19" s="37" customFormat="1">
      <c r="A40" s="14" t="s">
        <v>115</v>
      </c>
      <c r="B40" s="14"/>
      <c r="C40" s="14"/>
      <c r="D40" s="14"/>
      <c r="E40" s="14"/>
      <c r="F40" s="14"/>
      <c r="G40" s="26" t="s">
        <v>40</v>
      </c>
      <c r="H40" s="33"/>
      <c r="I40" s="33"/>
      <c r="J40" s="33"/>
      <c r="K40" s="34"/>
      <c r="L40" s="34"/>
      <c r="M40" s="34"/>
      <c r="N40" s="34"/>
      <c r="O40" s="34"/>
      <c r="P40" s="35"/>
      <c r="Q40" s="36"/>
      <c r="R40" s="36"/>
    </row>
    <row r="41" spans="1:19" s="37" customFormat="1">
      <c r="A41" s="14" t="s">
        <v>115</v>
      </c>
      <c r="B41" s="14"/>
      <c r="C41" s="14"/>
      <c r="D41" s="14"/>
      <c r="E41" s="14"/>
      <c r="F41" s="14"/>
      <c r="G41" s="26"/>
      <c r="H41" s="38" t="s">
        <v>117</v>
      </c>
      <c r="I41" s="38"/>
      <c r="J41" s="38"/>
      <c r="K41" s="34"/>
      <c r="L41" s="34"/>
      <c r="M41" s="34"/>
      <c r="N41" s="34"/>
      <c r="O41" s="34"/>
      <c r="P41" s="35"/>
      <c r="Q41" s="36"/>
      <c r="R41" s="36"/>
    </row>
    <row r="42" spans="1:19" s="37" customFormat="1" ht="45" customHeight="1">
      <c r="A42" s="14" t="s">
        <v>115</v>
      </c>
      <c r="B42" s="14"/>
      <c r="C42" s="14"/>
      <c r="D42" s="14"/>
      <c r="E42" s="14"/>
      <c r="F42" s="14"/>
      <c r="G42" s="26"/>
      <c r="H42" s="39" t="s">
        <v>50</v>
      </c>
      <c r="I42" s="39" t="s">
        <v>118</v>
      </c>
      <c r="J42" s="40" t="s">
        <v>119</v>
      </c>
      <c r="K42" s="41" t="s">
        <v>120</v>
      </c>
      <c r="L42" s="41" t="s">
        <v>121</v>
      </c>
      <c r="M42" s="41" t="s">
        <v>122</v>
      </c>
      <c r="N42" s="42" t="s">
        <v>123</v>
      </c>
      <c r="O42" s="41" t="s">
        <v>124</v>
      </c>
      <c r="P42" s="43" t="s">
        <v>125</v>
      </c>
      <c r="Q42" s="36"/>
      <c r="R42" s="36"/>
    </row>
    <row r="43" spans="1:19" s="37" customFormat="1" ht="19.5" customHeight="1">
      <c r="A43" s="14" t="s">
        <v>115</v>
      </c>
      <c r="B43" s="14"/>
      <c r="C43" s="14"/>
      <c r="D43" s="14"/>
      <c r="E43" s="14"/>
      <c r="F43" s="14"/>
      <c r="G43" s="26"/>
      <c r="H43" s="44" t="s">
        <v>126</v>
      </c>
      <c r="I43" s="45"/>
      <c r="J43" s="46"/>
      <c r="K43" s="47"/>
      <c r="L43" s="47"/>
      <c r="M43" s="47"/>
      <c r="N43" s="48"/>
      <c r="O43" s="48"/>
      <c r="P43" s="49"/>
      <c r="Q43" s="36"/>
      <c r="R43" s="36"/>
    </row>
    <row r="44" spans="1:19">
      <c r="A44" s="14" t="s">
        <v>127</v>
      </c>
      <c r="B44" s="14" t="s">
        <v>128</v>
      </c>
      <c r="C44" s="14" t="s">
        <v>73</v>
      </c>
      <c r="D44" s="14" t="s">
        <v>129</v>
      </c>
      <c r="E44" s="20" t="s">
        <v>130</v>
      </c>
      <c r="F44" s="20" t="s">
        <v>131</v>
      </c>
      <c r="G44" s="26" t="s">
        <v>40</v>
      </c>
    </row>
    <row r="45" spans="1:19" ht="15.75">
      <c r="A45" s="14" t="s">
        <v>115</v>
      </c>
      <c r="B45" s="14"/>
      <c r="C45" s="14"/>
      <c r="D45" s="14"/>
      <c r="E45" s="20"/>
      <c r="F45" s="14"/>
      <c r="G45" s="26" t="s">
        <v>40</v>
      </c>
      <c r="H45" s="52" t="s">
        <v>132</v>
      </c>
      <c r="I45" s="52"/>
      <c r="J45" s="52"/>
      <c r="K45" s="53"/>
      <c r="L45" s="53"/>
      <c r="M45" s="53"/>
      <c r="N45" s="53"/>
      <c r="O45" s="53"/>
      <c r="P45" s="54"/>
    </row>
    <row r="46" spans="1:19">
      <c r="A46" s="14" t="s">
        <v>133</v>
      </c>
      <c r="B46" s="14" t="s">
        <v>134</v>
      </c>
      <c r="C46" s="20" t="s">
        <v>69</v>
      </c>
      <c r="D46" s="20" t="s">
        <v>135</v>
      </c>
      <c r="E46" s="20" t="s">
        <v>136</v>
      </c>
      <c r="F46" s="14"/>
      <c r="G46" s="26" t="s">
        <v>40</v>
      </c>
      <c r="H46" s="55"/>
      <c r="I46" s="56"/>
      <c r="J46" s="56"/>
      <c r="K46" s="57"/>
      <c r="L46" s="57"/>
      <c r="M46" s="58"/>
      <c r="N46" s="59"/>
      <c r="O46" s="59">
        <f>+M46+N46</f>
        <v>0</v>
      </c>
      <c r="P46" s="60">
        <f>+L46-O46</f>
        <v>0</v>
      </c>
    </row>
    <row r="47" spans="1:19">
      <c r="A47" s="14" t="s">
        <v>115</v>
      </c>
      <c r="B47" s="14"/>
      <c r="C47" s="14"/>
      <c r="D47" s="14"/>
      <c r="E47" s="14"/>
      <c r="F47" s="14"/>
      <c r="G47" s="26" t="s">
        <v>40</v>
      </c>
      <c r="H47" s="61"/>
      <c r="I47" s="62"/>
      <c r="J47" s="62"/>
      <c r="K47" s="62"/>
      <c r="L47" s="62"/>
      <c r="M47" s="61"/>
      <c r="N47" s="63"/>
      <c r="O47" s="63"/>
      <c r="P47" s="64"/>
    </row>
    <row r="48" spans="1:19">
      <c r="A48" s="14" t="s">
        <v>137</v>
      </c>
      <c r="B48" s="14"/>
      <c r="C48" s="14"/>
      <c r="D48" s="14"/>
      <c r="E48" s="14"/>
      <c r="F48" s="14"/>
      <c r="G48" s="26" t="s">
        <v>40</v>
      </c>
      <c r="H48" s="65" t="s">
        <v>138</v>
      </c>
      <c r="I48" s="66"/>
      <c r="J48" s="66">
        <f t="shared" ref="J48:P48" si="0">SUBTOTAL(9,J46:J47)</f>
        <v>0</v>
      </c>
      <c r="K48" s="66">
        <f>SUBTOTAL(9,K46:K47)</f>
        <v>0</v>
      </c>
      <c r="L48" s="66">
        <f t="shared" si="0"/>
        <v>0</v>
      </c>
      <c r="M48" s="66">
        <f t="shared" si="0"/>
        <v>0</v>
      </c>
      <c r="N48" s="66">
        <f t="shared" si="0"/>
        <v>0</v>
      </c>
      <c r="O48" s="66">
        <f t="shared" si="0"/>
        <v>0</v>
      </c>
      <c r="P48" s="66">
        <f t="shared" si="0"/>
        <v>0</v>
      </c>
    </row>
    <row r="49" spans="1:16">
      <c r="A49" s="14" t="s">
        <v>115</v>
      </c>
      <c r="B49" s="14"/>
      <c r="C49" s="14"/>
      <c r="D49" s="14"/>
      <c r="E49" s="14"/>
      <c r="F49" s="14"/>
      <c r="G49" s="26" t="s">
        <v>40</v>
      </c>
      <c r="K49" s="67"/>
      <c r="L49" s="67"/>
      <c r="M49" s="67"/>
      <c r="N49" s="67"/>
      <c r="O49" s="67"/>
      <c r="P49" s="68"/>
    </row>
    <row r="50" spans="1:16">
      <c r="A50" s="14" t="s">
        <v>127</v>
      </c>
      <c r="B50" s="14" t="s">
        <v>139</v>
      </c>
      <c r="C50" s="14" t="s">
        <v>140</v>
      </c>
      <c r="D50" s="20" t="s">
        <v>135</v>
      </c>
      <c r="E50" s="20" t="s">
        <v>141</v>
      </c>
      <c r="F50" s="20"/>
      <c r="G50" s="26" t="s">
        <v>40</v>
      </c>
    </row>
    <row r="51" spans="1:16" ht="15.75">
      <c r="A51" s="14" t="s">
        <v>115</v>
      </c>
      <c r="B51" s="14"/>
      <c r="C51" s="14"/>
      <c r="D51" s="14"/>
      <c r="E51" s="14"/>
      <c r="F51" s="14"/>
      <c r="G51" s="26" t="s">
        <v>40</v>
      </c>
      <c r="H51" s="52" t="s">
        <v>142</v>
      </c>
      <c r="I51" s="52"/>
      <c r="J51" s="52"/>
      <c r="K51" s="53"/>
      <c r="L51" s="53"/>
      <c r="M51" s="53"/>
      <c r="N51" s="53"/>
      <c r="O51" s="53"/>
      <c r="P51" s="54"/>
    </row>
    <row r="52" spans="1:16">
      <c r="A52" s="14" t="s">
        <v>133</v>
      </c>
      <c r="B52" s="14" t="s">
        <v>134</v>
      </c>
      <c r="C52" s="14" t="s">
        <v>69</v>
      </c>
      <c r="D52" s="20" t="s">
        <v>135</v>
      </c>
      <c r="E52" s="14" t="s">
        <v>136</v>
      </c>
      <c r="F52" s="14"/>
      <c r="G52" s="26" t="s">
        <v>40</v>
      </c>
      <c r="H52" s="55"/>
      <c r="I52" s="56"/>
      <c r="J52" s="56"/>
      <c r="K52" s="57"/>
      <c r="L52" s="57"/>
      <c r="M52" s="58"/>
      <c r="N52" s="59"/>
      <c r="O52" s="59">
        <f>+M52+N52</f>
        <v>0</v>
      </c>
      <c r="P52" s="60">
        <f>+L52-O52</f>
        <v>0</v>
      </c>
    </row>
    <row r="53" spans="1:16">
      <c r="A53" s="14" t="s">
        <v>115</v>
      </c>
      <c r="B53" s="14"/>
      <c r="C53" s="14"/>
      <c r="D53" s="14"/>
      <c r="E53" s="14"/>
      <c r="F53" s="14"/>
      <c r="G53" s="26" t="s">
        <v>40</v>
      </c>
      <c r="H53" s="61"/>
      <c r="I53" s="61"/>
      <c r="J53" s="62"/>
      <c r="K53" s="62"/>
      <c r="L53" s="62"/>
      <c r="M53" s="61"/>
      <c r="N53" s="63"/>
      <c r="O53" s="63"/>
      <c r="P53" s="64"/>
    </row>
    <row r="54" spans="1:16">
      <c r="A54" s="14" t="s">
        <v>143</v>
      </c>
      <c r="B54" s="14"/>
      <c r="C54" s="14"/>
      <c r="D54" s="14"/>
      <c r="E54" s="14"/>
      <c r="F54" s="14"/>
      <c r="G54" s="26" t="s">
        <v>40</v>
      </c>
      <c r="H54" s="65" t="s">
        <v>138</v>
      </c>
      <c r="I54" s="66"/>
      <c r="J54" s="65">
        <f t="shared" ref="J54:P54" si="1">SUBTOTAL(9,J52:J53)</f>
        <v>0</v>
      </c>
      <c r="K54" s="65">
        <f>SUBTOTAL(9,K52:K53)</f>
        <v>0</v>
      </c>
      <c r="L54" s="65">
        <f t="shared" si="1"/>
        <v>0</v>
      </c>
      <c r="M54" s="65">
        <f t="shared" si="1"/>
        <v>0</v>
      </c>
      <c r="N54" s="65">
        <f t="shared" si="1"/>
        <v>0</v>
      </c>
      <c r="O54" s="65">
        <f t="shared" si="1"/>
        <v>0</v>
      </c>
      <c r="P54" s="65">
        <f t="shared" si="1"/>
        <v>0</v>
      </c>
    </row>
    <row r="55" spans="1:16">
      <c r="A55" s="14" t="s">
        <v>115</v>
      </c>
      <c r="B55" s="14"/>
      <c r="C55" s="14"/>
      <c r="D55" s="14"/>
      <c r="E55" s="14"/>
      <c r="F55" s="14"/>
      <c r="G55" s="26" t="s">
        <v>40</v>
      </c>
      <c r="H55" s="69"/>
      <c r="I55" s="69"/>
      <c r="J55" s="69"/>
      <c r="K55" s="70"/>
      <c r="L55" s="70"/>
      <c r="M55" s="70"/>
      <c r="N55" s="70"/>
      <c r="O55" s="70"/>
      <c r="P55" s="70"/>
    </row>
    <row r="56" spans="1:16">
      <c r="A56" s="14" t="s">
        <v>115</v>
      </c>
      <c r="B56" s="14"/>
      <c r="C56" s="14"/>
      <c r="D56" s="14"/>
      <c r="E56" s="14"/>
      <c r="F56" s="14"/>
      <c r="G56" s="26" t="s">
        <v>40</v>
      </c>
      <c r="H56" s="65" t="s">
        <v>144</v>
      </c>
      <c r="I56" s="66"/>
      <c r="J56" s="65">
        <f t="shared" ref="J56:P56" si="2">SUBTOTAL(9,J52:J55)</f>
        <v>0</v>
      </c>
      <c r="K56" s="65">
        <f>SUBTOTAL(9,K52:K55)</f>
        <v>0</v>
      </c>
      <c r="L56" s="65">
        <f t="shared" si="2"/>
        <v>0</v>
      </c>
      <c r="M56" s="65">
        <f t="shared" si="2"/>
        <v>0</v>
      </c>
      <c r="N56" s="65">
        <f t="shared" si="2"/>
        <v>0</v>
      </c>
      <c r="O56" s="65">
        <f t="shared" si="2"/>
        <v>0</v>
      </c>
      <c r="P56" s="65">
        <f t="shared" si="2"/>
        <v>0</v>
      </c>
    </row>
    <row r="57" spans="1:16">
      <c r="A57" s="14" t="s">
        <v>115</v>
      </c>
      <c r="B57" s="14"/>
      <c r="C57" s="14"/>
      <c r="D57" s="14"/>
      <c r="E57" s="14"/>
      <c r="F57" s="14"/>
      <c r="G57" s="26" t="s">
        <v>40</v>
      </c>
      <c r="H57" s="71"/>
      <c r="I57" s="71"/>
      <c r="J57" s="71"/>
      <c r="K57" s="72"/>
      <c r="L57" s="72"/>
      <c r="M57" s="72"/>
      <c r="N57" s="70"/>
      <c r="O57" s="70"/>
      <c r="P57" s="70"/>
    </row>
    <row r="58" spans="1:16">
      <c r="A58" s="14" t="s">
        <v>115</v>
      </c>
      <c r="B58" s="14"/>
      <c r="C58" s="14"/>
      <c r="D58" s="14"/>
      <c r="E58" s="14"/>
      <c r="F58" s="14"/>
      <c r="G58" s="26"/>
      <c r="H58" s="65" t="s">
        <v>145</v>
      </c>
      <c r="I58" s="66"/>
      <c r="J58" s="65">
        <f t="shared" ref="J58:P58" si="3">SUBTOTAL(9,J35:J57)</f>
        <v>0</v>
      </c>
      <c r="K58" s="65">
        <f>SUBTOTAL(9,K35:K57)</f>
        <v>0</v>
      </c>
      <c r="L58" s="65">
        <f t="shared" si="3"/>
        <v>0</v>
      </c>
      <c r="M58" s="65">
        <f t="shared" si="3"/>
        <v>0</v>
      </c>
      <c r="N58" s="65">
        <f t="shared" si="3"/>
        <v>0</v>
      </c>
      <c r="O58" s="65">
        <f t="shared" si="3"/>
        <v>0</v>
      </c>
      <c r="P58" s="65">
        <f t="shared" si="3"/>
        <v>0</v>
      </c>
    </row>
    <row r="59" spans="1:16">
      <c r="A59" s="14" t="s">
        <v>127</v>
      </c>
      <c r="B59" s="14" t="s">
        <v>128</v>
      </c>
      <c r="C59" s="14" t="s">
        <v>73</v>
      </c>
      <c r="D59" s="20" t="s">
        <v>135</v>
      </c>
      <c r="E59" s="20" t="s">
        <v>146</v>
      </c>
      <c r="F59" s="20"/>
      <c r="G59" s="26" t="s">
        <v>40</v>
      </c>
      <c r="H59" s="73"/>
      <c r="I59" s="73"/>
      <c r="J59" s="73"/>
      <c r="K59" s="67"/>
      <c r="L59" s="67"/>
      <c r="M59" s="67"/>
      <c r="N59" s="67"/>
      <c r="O59" s="67"/>
      <c r="P59" s="68"/>
    </row>
    <row r="60" spans="1:16" ht="15.75">
      <c r="A60" s="14" t="s">
        <v>115</v>
      </c>
      <c r="B60" s="14"/>
      <c r="C60" s="14"/>
      <c r="D60" s="14"/>
      <c r="E60" s="14"/>
      <c r="F60" s="14"/>
      <c r="G60" s="26" t="s">
        <v>40</v>
      </c>
      <c r="H60" s="44" t="s">
        <v>147</v>
      </c>
      <c r="I60" s="52"/>
      <c r="J60" s="52"/>
      <c r="K60" s="53"/>
      <c r="L60" s="53"/>
      <c r="M60" s="53"/>
      <c r="N60" s="53"/>
      <c r="O60" s="53"/>
      <c r="P60" s="54"/>
    </row>
    <row r="61" spans="1:16">
      <c r="A61" s="14" t="s">
        <v>133</v>
      </c>
      <c r="B61" s="14" t="s">
        <v>134</v>
      </c>
      <c r="C61" s="14" t="s">
        <v>69</v>
      </c>
      <c r="D61" s="20" t="s">
        <v>135</v>
      </c>
      <c r="E61" s="14" t="s">
        <v>148</v>
      </c>
      <c r="F61" s="14"/>
      <c r="G61" s="26" t="s">
        <v>40</v>
      </c>
      <c r="H61" s="74"/>
      <c r="I61" s="56"/>
      <c r="J61" s="56"/>
      <c r="K61" s="57"/>
      <c r="L61" s="57"/>
      <c r="M61" s="58"/>
      <c r="N61" s="59"/>
      <c r="O61" s="59">
        <f>+M61+N61</f>
        <v>0</v>
      </c>
      <c r="P61" s="60">
        <f>+L61-O61</f>
        <v>0</v>
      </c>
    </row>
    <row r="62" spans="1:16">
      <c r="A62" s="14" t="s">
        <v>115</v>
      </c>
      <c r="B62" s="14"/>
      <c r="C62" s="14"/>
      <c r="D62" s="20"/>
      <c r="E62" s="20"/>
      <c r="F62" s="20"/>
      <c r="G62" s="26"/>
      <c r="H62" s="75" t="s">
        <v>149</v>
      </c>
      <c r="I62" s="62"/>
      <c r="J62" s="62">
        <v>11119644</v>
      </c>
      <c r="K62" s="57"/>
      <c r="L62" s="62">
        <v>11119644</v>
      </c>
      <c r="M62" s="59"/>
      <c r="N62" s="59"/>
      <c r="O62" s="59"/>
      <c r="P62" s="76">
        <v>11119644</v>
      </c>
    </row>
    <row r="63" spans="1:16">
      <c r="A63" s="14" t="s">
        <v>137</v>
      </c>
      <c r="B63" s="14"/>
      <c r="C63" s="14"/>
      <c r="D63" s="14"/>
      <c r="E63" s="14"/>
      <c r="F63" s="14"/>
      <c r="G63" s="26" t="s">
        <v>40</v>
      </c>
      <c r="H63" s="65" t="s">
        <v>138</v>
      </c>
      <c r="I63" s="66"/>
      <c r="J63" s="65">
        <f t="shared" ref="J63:P63" si="4">SUBTOTAL(9,J61:J62)</f>
        <v>11119644</v>
      </c>
      <c r="K63" s="65">
        <f>SUBTOTAL(9,K61:K62)</f>
        <v>0</v>
      </c>
      <c r="L63" s="65">
        <f t="shared" si="4"/>
        <v>11119644</v>
      </c>
      <c r="M63" s="65">
        <f t="shared" si="4"/>
        <v>0</v>
      </c>
      <c r="N63" s="65">
        <f t="shared" si="4"/>
        <v>0</v>
      </c>
      <c r="O63" s="65">
        <f t="shared" si="4"/>
        <v>0</v>
      </c>
      <c r="P63" s="65">
        <f t="shared" si="4"/>
        <v>11119644</v>
      </c>
    </row>
    <row r="64" spans="1:16">
      <c r="A64" s="14" t="s">
        <v>115</v>
      </c>
      <c r="B64" s="14"/>
      <c r="C64" s="14"/>
      <c r="D64" s="20"/>
      <c r="E64" s="20"/>
      <c r="F64" s="20"/>
      <c r="G64" s="26" t="s">
        <v>40</v>
      </c>
      <c r="H64" s="77"/>
      <c r="I64" s="77"/>
      <c r="J64" s="77"/>
      <c r="K64" s="70"/>
      <c r="L64" s="70"/>
      <c r="M64" s="70"/>
      <c r="N64" s="70"/>
      <c r="O64" s="70"/>
      <c r="P64" s="78"/>
    </row>
    <row r="65" spans="1:16">
      <c r="A65" s="14" t="s">
        <v>115</v>
      </c>
      <c r="B65" s="14"/>
      <c r="C65" s="14"/>
      <c r="D65" s="14"/>
      <c r="E65" s="14"/>
      <c r="F65" s="14"/>
      <c r="G65" s="26" t="s">
        <v>40</v>
      </c>
      <c r="H65" s="65" t="s">
        <v>150</v>
      </c>
      <c r="I65" s="66"/>
      <c r="J65" s="65">
        <f t="shared" ref="J65:P65" si="5">SUBTOTAL(9,J46:J64)</f>
        <v>11119644</v>
      </c>
      <c r="K65" s="65">
        <f>SUBTOTAL(9,K46:K64)</f>
        <v>0</v>
      </c>
      <c r="L65" s="65">
        <f t="shared" si="5"/>
        <v>11119644</v>
      </c>
      <c r="M65" s="65">
        <f t="shared" si="5"/>
        <v>0</v>
      </c>
      <c r="N65" s="65">
        <f t="shared" si="5"/>
        <v>0</v>
      </c>
      <c r="O65" s="65">
        <f t="shared" si="5"/>
        <v>0</v>
      </c>
      <c r="P65" s="65">
        <f t="shared" si="5"/>
        <v>11119644</v>
      </c>
    </row>
    <row r="66" spans="1:16">
      <c r="A66" s="14" t="s">
        <v>115</v>
      </c>
      <c r="B66" s="14"/>
      <c r="C66" s="14"/>
      <c r="D66" s="14"/>
      <c r="E66" s="14"/>
      <c r="F66" s="14"/>
      <c r="G66" s="26" t="s">
        <v>40</v>
      </c>
    </row>
    <row r="67" spans="1:16">
      <c r="A67" s="14" t="s">
        <v>115</v>
      </c>
      <c r="B67" s="14"/>
      <c r="C67" s="14"/>
      <c r="D67" s="14"/>
      <c r="E67" s="14"/>
      <c r="F67" s="14"/>
      <c r="G67" s="26" t="s">
        <v>40</v>
      </c>
    </row>
    <row r="68" spans="1:16">
      <c r="A68" s="14" t="s">
        <v>115</v>
      </c>
      <c r="B68" s="14"/>
      <c r="C68" s="14"/>
      <c r="D68" s="14"/>
      <c r="E68" s="14"/>
      <c r="F68" s="14"/>
      <c r="G68" s="26" t="s">
        <v>40</v>
      </c>
    </row>
    <row r="69" spans="1:16">
      <c r="A69" s="14" t="s">
        <v>115</v>
      </c>
      <c r="B69" s="14"/>
      <c r="C69" s="14"/>
      <c r="D69" s="14"/>
      <c r="E69" s="14"/>
      <c r="F69" s="14"/>
      <c r="G69" s="26" t="s">
        <v>40</v>
      </c>
    </row>
  </sheetData>
  <mergeCells count="3">
    <mergeCell ref="H37:P37"/>
    <mergeCell ref="H38:P38"/>
    <mergeCell ref="H39:P39"/>
  </mergeCells>
  <pageMargins left="0.35433070866141736" right="0.35433070866141736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2018-19</vt:lpstr>
      <vt:lpstr>_defntmp_</vt:lpstr>
      <vt:lpstr>_defntmp_!Print_Area</vt:lpstr>
      <vt:lpstr>_defntmp_!Print_Titles</vt:lpstr>
      <vt:lpstr>'2018-19'!Print_Titles</vt:lpstr>
    </vt:vector>
  </TitlesOfParts>
  <Company>HWFRS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Reohorn, Martin</dc:creator>
  <cp:lastModifiedBy>Martin, Zoe</cp:lastModifiedBy>
  <cp:lastPrinted>2019-06-11T15:38:31Z</cp:lastPrinted>
  <dcterms:created xsi:type="dcterms:W3CDTF">2019-04-12T10:50:31Z</dcterms:created>
  <dcterms:modified xsi:type="dcterms:W3CDTF">2026-02-03T10:56:10Z</dcterms:modified>
</cp:coreProperties>
</file>