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F:\Finance\25-26\FOI\Capital Financing\"/>
    </mc:Choice>
  </mc:AlternateContent>
  <xr:revisionPtr revIDLastSave="0" documentId="13_ncr:1_{762B79B7-69B2-4A57-B473-D729AD64E6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34" i="2"/>
  <c r="B46" i="2"/>
  <c r="H46" i="2"/>
  <c r="G46" i="2"/>
  <c r="F46" i="2"/>
  <c r="E46" i="2"/>
  <c r="D46" i="2"/>
  <c r="H34" i="2"/>
  <c r="G34" i="2"/>
  <c r="F34" i="2"/>
  <c r="E34" i="2"/>
  <c r="D34" i="2"/>
  <c r="H26" i="2" l="1"/>
  <c r="G26" i="2"/>
  <c r="F26" i="2"/>
  <c r="E26" i="2"/>
  <c r="D26" i="2"/>
  <c r="H19" i="2"/>
  <c r="G19" i="2"/>
  <c r="F19" i="2"/>
  <c r="E19" i="2"/>
  <c r="D19" i="2"/>
  <c r="B19" i="2"/>
  <c r="H13" i="2"/>
  <c r="G13" i="2"/>
  <c r="F13" i="2"/>
  <c r="E13" i="2"/>
  <c r="D13" i="2"/>
  <c r="B13" i="2"/>
  <c r="E8" i="2"/>
  <c r="F8" i="2"/>
  <c r="G8" i="2"/>
  <c r="H8" i="2"/>
  <c r="D8" i="2"/>
  <c r="B8" i="2"/>
  <c r="J7" i="2"/>
  <c r="J12" i="2"/>
  <c r="J13" i="2" s="1"/>
  <c r="J17" i="2"/>
  <c r="J18" i="2"/>
  <c r="J23" i="2"/>
  <c r="J24" i="2"/>
  <c r="J25" i="2"/>
  <c r="J30" i="2"/>
  <c r="J31" i="2"/>
  <c r="J32" i="2"/>
  <c r="J33" i="2"/>
  <c r="J38" i="2"/>
  <c r="J39" i="2"/>
  <c r="J40" i="2"/>
  <c r="J41" i="2"/>
  <c r="J42" i="2"/>
  <c r="J43" i="2"/>
  <c r="J44" i="2"/>
  <c r="J45" i="2"/>
  <c r="J6" i="2"/>
  <c r="J8" i="2" l="1"/>
  <c r="J46" i="2"/>
  <c r="J34" i="2"/>
  <c r="J26" i="2"/>
  <c r="B48" i="2"/>
  <c r="D48" i="2"/>
  <c r="E48" i="2"/>
  <c r="F48" i="2"/>
  <c r="G48" i="2"/>
  <c r="H48" i="2"/>
  <c r="J19" i="2"/>
  <c r="B52" i="2" l="1"/>
  <c r="J48" i="2"/>
  <c r="B53" i="2" s="1"/>
  <c r="B54" i="2" l="1"/>
</calcChain>
</file>

<file path=xl/sharedStrings.xml><?xml version="1.0" encoding="utf-8"?>
<sst xmlns="http://schemas.openxmlformats.org/spreadsheetml/2006/main" count="57" uniqueCount="41">
  <si>
    <t>254 - Leint RR Extens</t>
  </si>
  <si>
    <t>282 - Hereford Owen</t>
  </si>
  <si>
    <t>338 - An: Van-Spec 23</t>
  </si>
  <si>
    <t>364 - Water First Res</t>
  </si>
  <si>
    <t>373 - Eardisley Refur</t>
  </si>
  <si>
    <t>380 - Ross Drill Tow</t>
  </si>
  <si>
    <t>382 - Veh Mount CCTV</t>
  </si>
  <si>
    <t>387 - Life Jackets</t>
  </si>
  <si>
    <t>395 - BA Sets</t>
  </si>
  <si>
    <t>398 - Ladders 23-24</t>
  </si>
  <si>
    <t>401 - Core &amp; Comm Equ</t>
  </si>
  <si>
    <t>402 - Fitness Eq 2023</t>
  </si>
  <si>
    <t>403 - SEE 23-24</t>
  </si>
  <si>
    <t>404 - Fire Control Eq</t>
  </si>
  <si>
    <t>406 - Hot Fire Train</t>
  </si>
  <si>
    <t>407 - Wireless Equip</t>
  </si>
  <si>
    <t>408 - Laptop Replace</t>
  </si>
  <si>
    <t>410 - Ladders 24-25</t>
  </si>
  <si>
    <t>412 - Fire Control Sy</t>
  </si>
  <si>
    <t>414 - Hybrid Response</t>
  </si>
  <si>
    <t>Expd to finance</t>
  </si>
  <si>
    <t>Reserve RCCO</t>
  </si>
  <si>
    <t>BA Reserve</t>
  </si>
  <si>
    <t>FC Reserve</t>
  </si>
  <si>
    <t>Cap Proj Reserve</t>
  </si>
  <si>
    <t>Sustain Reserve</t>
  </si>
  <si>
    <t>Net Borrow</t>
  </si>
  <si>
    <t>Other RCCO</t>
  </si>
  <si>
    <t>Scheme</t>
  </si>
  <si>
    <t>CAPREP: 100 - Vehicles</t>
  </si>
  <si>
    <t>TO FINANCE</t>
  </si>
  <si>
    <t>Totals</t>
  </si>
  <si>
    <t>CAPREP: 200 - Major Building</t>
  </si>
  <si>
    <t>CAPREP: 300 - Major Equipment</t>
  </si>
  <si>
    <t>CAPREP: 400 - Minor Schemes - Property</t>
  </si>
  <si>
    <t>CAPREP: 500 - Minor Schemes - IT</t>
  </si>
  <si>
    <t xml:space="preserve">CAPREP: 500 - Minor Schemes - Equipment </t>
  </si>
  <si>
    <t>Grand Total</t>
  </si>
  <si>
    <t>RCCO - including Reserves</t>
  </si>
  <si>
    <t>Capital Financing 2024/25</t>
  </si>
  <si>
    <t>Asset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</si>
</sst>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#,##0.00_-;\(#,##0.00\)"/>
    <numFmt numFmtId="165" formatCode="\ #,##0.00_-;\-\ #,##0.00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DF6C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4" fillId="0" borderId="0" xfId="0" applyNumberFormat="1" applyFont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165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/>
    <xf numFmtId="165" fontId="5" fillId="2" borderId="4" xfId="0" applyNumberFormat="1" applyFont="1" applyFill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41" fontId="5" fillId="2" borderId="1" xfId="0" applyNumberFormat="1" applyFont="1" applyFill="1" applyBorder="1" applyAlignment="1">
      <alignment horizontal="center"/>
    </xf>
    <xf numFmtId="41" fontId="5" fillId="2" borderId="4" xfId="0" applyNumberFormat="1" applyFont="1" applyFill="1" applyBorder="1" applyAlignment="1">
      <alignment horizontal="center"/>
    </xf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0" xfId="0" applyNumberFormat="1" applyFont="1"/>
    <xf numFmtId="0" fontId="0" fillId="0" borderId="3" xfId="0" applyBorder="1" applyAlignment="1">
      <alignment vertical="top" wrapText="1"/>
    </xf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Border="1" applyAlignment="1">
      <alignment horizontal="right"/>
    </xf>
    <xf numFmtId="164" fontId="5" fillId="2" borderId="4" xfId="0" applyNumberFormat="1" applyFont="1" applyFill="1" applyBorder="1"/>
    <xf numFmtId="4" fontId="5" fillId="2" borderId="4" xfId="0" applyNumberFormat="1" applyFont="1" applyFill="1" applyBorder="1"/>
    <xf numFmtId="4" fontId="5" fillId="2" borderId="4" xfId="0" applyNumberFormat="1" applyFont="1" applyFill="1" applyBorder="1" applyAlignment="1">
      <alignment horizontal="right"/>
    </xf>
    <xf numFmtId="165" fontId="5" fillId="0" borderId="0" xfId="0" applyNumberFormat="1" applyFont="1"/>
    <xf numFmtId="0" fontId="7" fillId="2" borderId="4" xfId="0" applyFont="1" applyFill="1" applyBorder="1"/>
    <xf numFmtId="41" fontId="5" fillId="2" borderId="4" xfId="0" applyNumberFormat="1" applyFont="1" applyFill="1" applyBorder="1"/>
    <xf numFmtId="41" fontId="5" fillId="0" borderId="0" xfId="0" applyNumberFormat="1" applyFont="1"/>
    <xf numFmtId="164" fontId="0" fillId="0" borderId="5" xfId="0" applyNumberFormat="1" applyBorder="1"/>
    <xf numFmtId="0" fontId="0" fillId="0" borderId="5" xfId="0" applyBorder="1"/>
    <xf numFmtId="164" fontId="5" fillId="0" borderId="5" xfId="0" applyNumberFormat="1" applyFont="1" applyBorder="1"/>
    <xf numFmtId="164" fontId="5" fillId="0" borderId="4" xfId="0" applyNumberFormat="1" applyFont="1" applyBorder="1"/>
    <xf numFmtId="41" fontId="5" fillId="3" borderId="8" xfId="0" applyNumberFormat="1" applyFont="1" applyFill="1" applyBorder="1"/>
    <xf numFmtId="165" fontId="5" fillId="3" borderId="9" xfId="0" applyNumberFormat="1" applyFont="1" applyFill="1" applyBorder="1"/>
    <xf numFmtId="41" fontId="5" fillId="3" borderId="10" xfId="0" applyNumberFormat="1" applyFont="1" applyFill="1" applyBorder="1"/>
    <xf numFmtId="165" fontId="5" fillId="3" borderId="11" xfId="0" applyNumberFormat="1" applyFont="1" applyFill="1" applyBorder="1"/>
    <xf numFmtId="41" fontId="5" fillId="3" borderId="12" xfId="0" applyNumberFormat="1" applyFont="1" applyFill="1" applyBorder="1"/>
    <xf numFmtId="165" fontId="5" fillId="3" borderId="13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" xfId="1" xr:uid="{85327C91-1A8B-4460-B4EB-F6A4AFF3A3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ACAA-6B88-4D63-B985-AC2EE0A5CA50}">
  <sheetPr>
    <pageSetUpPr fitToPage="1"/>
  </sheetPr>
  <dimension ref="A1:S54"/>
  <sheetViews>
    <sheetView tabSelected="1" workbookViewId="0">
      <selection activeCell="U31" sqref="U31"/>
    </sheetView>
  </sheetViews>
  <sheetFormatPr defaultColWidth="9.140625" defaultRowHeight="14.25" customHeight="1" x14ac:dyDescent="0.2"/>
  <cols>
    <col min="1" max="1" width="29.5703125" customWidth="1"/>
    <col min="2" max="2" width="13.140625" bestFit="1" customWidth="1"/>
    <col min="3" max="3" width="3.28515625" customWidth="1"/>
    <col min="4" max="4" width="11.42578125" bestFit="1" customWidth="1"/>
    <col min="5" max="5" width="10.42578125" bestFit="1" customWidth="1"/>
    <col min="6" max="6" width="13.42578125" bestFit="1" customWidth="1"/>
    <col min="7" max="8" width="10.42578125" bestFit="1" customWidth="1"/>
    <col min="9" max="9" width="4.28515625" customWidth="1"/>
    <col min="10" max="10" width="13.140625" bestFit="1" customWidth="1"/>
    <col min="19" max="19" width="28.42578125" customWidth="1"/>
  </cols>
  <sheetData>
    <row r="1" spans="1:19" ht="14.25" customHeight="1" x14ac:dyDescent="0.25">
      <c r="A1" s="1" t="s">
        <v>39</v>
      </c>
    </row>
    <row r="2" spans="1:19" ht="14.25" customHeight="1" x14ac:dyDescent="0.25">
      <c r="A2" s="1"/>
    </row>
    <row r="3" spans="1:19" ht="14.25" customHeight="1" x14ac:dyDescent="0.2">
      <c r="A3" s="2"/>
      <c r="D3" s="41" t="s">
        <v>21</v>
      </c>
      <c r="E3" s="42"/>
      <c r="F3" s="42"/>
      <c r="G3" s="43"/>
    </row>
    <row r="4" spans="1:19" ht="28.5" customHeight="1" x14ac:dyDescent="0.25">
      <c r="A4" s="8" t="s">
        <v>29</v>
      </c>
      <c r="B4" s="4" t="s">
        <v>20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27</v>
      </c>
      <c r="J4" s="4" t="s">
        <v>26</v>
      </c>
      <c r="L4" s="4" t="s">
        <v>40</v>
      </c>
    </row>
    <row r="5" spans="1:19" ht="14.25" customHeight="1" x14ac:dyDescent="0.2">
      <c r="A5" s="7" t="s">
        <v>28</v>
      </c>
      <c r="B5" s="9" t="s">
        <v>30</v>
      </c>
      <c r="D5" s="15"/>
      <c r="E5" s="16"/>
      <c r="F5" s="16"/>
      <c r="G5" s="16"/>
      <c r="H5" s="16"/>
      <c r="J5" s="16"/>
    </row>
    <row r="6" spans="1:19" ht="14.25" customHeight="1" x14ac:dyDescent="0.2">
      <c r="A6" s="3" t="s">
        <v>2</v>
      </c>
      <c r="B6" s="5">
        <v>49878.8</v>
      </c>
      <c r="D6" s="12"/>
      <c r="E6" s="12"/>
      <c r="F6" s="12"/>
      <c r="G6" s="12"/>
      <c r="H6" s="12"/>
      <c r="J6" s="17">
        <f>B6-D6-E6-F6-G6-H6</f>
        <v>49878.8</v>
      </c>
      <c r="L6">
        <v>7</v>
      </c>
    </row>
    <row r="7" spans="1:19" ht="14.25" customHeight="1" x14ac:dyDescent="0.2">
      <c r="A7" s="3" t="s">
        <v>19</v>
      </c>
      <c r="B7" s="5">
        <v>44460.34</v>
      </c>
      <c r="D7" s="13"/>
      <c r="E7" s="13"/>
      <c r="F7" s="13"/>
      <c r="G7" s="14">
        <v>44460.34</v>
      </c>
      <c r="H7" s="13"/>
      <c r="J7" s="18">
        <f t="shared" ref="J7:J45" si="0">B7-D7-E7-F7-G7-H7</f>
        <v>0</v>
      </c>
    </row>
    <row r="8" spans="1:19" ht="14.25" customHeight="1" x14ac:dyDescent="0.2">
      <c r="A8" s="10" t="s">
        <v>31</v>
      </c>
      <c r="B8" s="11">
        <f>SUM(B6:B7)</f>
        <v>94339.14</v>
      </c>
      <c r="D8" s="11">
        <f>SUM(D6:D7)</f>
        <v>0</v>
      </c>
      <c r="E8" s="11">
        <f t="shared" ref="E8:J8" si="1">SUM(E6:E7)</f>
        <v>0</v>
      </c>
      <c r="F8" s="11">
        <f t="shared" si="1"/>
        <v>0</v>
      </c>
      <c r="G8" s="11">
        <f t="shared" si="1"/>
        <v>44460.34</v>
      </c>
      <c r="H8" s="11">
        <f t="shared" si="1"/>
        <v>0</v>
      </c>
      <c r="J8" s="11">
        <f t="shared" si="1"/>
        <v>49878.8</v>
      </c>
      <c r="S8" s="3"/>
    </row>
    <row r="9" spans="1:19" ht="14.25" customHeight="1" x14ac:dyDescent="0.2">
      <c r="A9" s="3"/>
      <c r="B9" s="5"/>
      <c r="G9" s="5"/>
      <c r="J9" s="6"/>
      <c r="S9" s="3"/>
    </row>
    <row r="10" spans="1:19" ht="14.25" customHeight="1" x14ac:dyDescent="0.25">
      <c r="A10" s="8" t="s">
        <v>32</v>
      </c>
      <c r="B10" s="5"/>
      <c r="G10" s="5"/>
      <c r="J10" s="6"/>
      <c r="S10" s="3"/>
    </row>
    <row r="11" spans="1:19" ht="14.25" customHeight="1" x14ac:dyDescent="0.2">
      <c r="A11" s="7" t="s">
        <v>28</v>
      </c>
      <c r="B11" s="9" t="s">
        <v>30</v>
      </c>
      <c r="D11" s="15"/>
      <c r="E11" s="16"/>
      <c r="F11" s="16"/>
      <c r="G11" s="16"/>
      <c r="H11" s="16"/>
      <c r="J11" s="16"/>
      <c r="S11" s="3"/>
    </row>
    <row r="12" spans="1:19" ht="14.25" customHeight="1" x14ac:dyDescent="0.2">
      <c r="A12" s="20" t="s">
        <v>1</v>
      </c>
      <c r="B12" s="21">
        <v>58479.96</v>
      </c>
      <c r="C12" s="12"/>
      <c r="D12" s="22"/>
      <c r="E12" s="22"/>
      <c r="F12" s="23">
        <v>58479.96</v>
      </c>
      <c r="G12" s="22"/>
      <c r="H12" s="22"/>
      <c r="J12" s="34">
        <f t="shared" si="0"/>
        <v>0</v>
      </c>
      <c r="S12" s="3"/>
    </row>
    <row r="13" spans="1:19" ht="14.25" customHeight="1" x14ac:dyDescent="0.2">
      <c r="A13" s="10" t="s">
        <v>31</v>
      </c>
      <c r="B13" s="10">
        <f>SUM(B11:B12)</f>
        <v>58479.96</v>
      </c>
      <c r="D13" s="25">
        <f>SUM(D11:D12)</f>
        <v>0</v>
      </c>
      <c r="E13" s="25">
        <f t="shared" ref="E13" si="2">SUM(E11:E12)</f>
        <v>0</v>
      </c>
      <c r="F13" s="26">
        <f t="shared" ref="F13" si="3">SUM(F11:F12)</f>
        <v>58479.96</v>
      </c>
      <c r="G13" s="25">
        <f t="shared" ref="G13" si="4">SUM(G11:G12)</f>
        <v>0</v>
      </c>
      <c r="H13" s="25">
        <f t="shared" ref="H13" si="5">SUM(H11:H12)</f>
        <v>0</v>
      </c>
      <c r="J13" s="10">
        <f t="shared" ref="J13" si="6">SUM(J11:J12)</f>
        <v>0</v>
      </c>
      <c r="S13" s="3"/>
    </row>
    <row r="14" spans="1:19" ht="14.25" customHeight="1" x14ac:dyDescent="0.2">
      <c r="A14" s="3"/>
      <c r="B14" s="5"/>
      <c r="F14" s="5"/>
      <c r="J14" s="19"/>
      <c r="S14" s="3"/>
    </row>
    <row r="15" spans="1:19" ht="14.25" customHeight="1" x14ac:dyDescent="0.25">
      <c r="A15" s="8" t="s">
        <v>33</v>
      </c>
      <c r="B15" s="5"/>
      <c r="F15" s="5"/>
      <c r="J15" s="19"/>
      <c r="S15" s="3"/>
    </row>
    <row r="16" spans="1:19" ht="14.25" customHeight="1" x14ac:dyDescent="0.2">
      <c r="A16" s="7" t="s">
        <v>28</v>
      </c>
      <c r="B16" s="9" t="s">
        <v>30</v>
      </c>
      <c r="D16" s="15"/>
      <c r="E16" s="16"/>
      <c r="F16" s="16"/>
      <c r="G16" s="16"/>
      <c r="H16" s="16"/>
      <c r="J16" s="16"/>
      <c r="S16" s="3"/>
    </row>
    <row r="17" spans="1:19" ht="14.25" customHeight="1" x14ac:dyDescent="0.2">
      <c r="A17" s="3" t="s">
        <v>8</v>
      </c>
      <c r="B17" s="31">
        <v>387048.63</v>
      </c>
      <c r="D17" s="31">
        <v>375292.3</v>
      </c>
      <c r="E17" s="32"/>
      <c r="F17" s="32"/>
      <c r="G17" s="32"/>
      <c r="H17" s="31">
        <v>11756.33</v>
      </c>
      <c r="J17" s="33">
        <f t="shared" si="0"/>
        <v>1.6370904631912708E-11</v>
      </c>
      <c r="S17" s="3"/>
    </row>
    <row r="18" spans="1:19" ht="14.25" customHeight="1" x14ac:dyDescent="0.2">
      <c r="A18" s="3" t="s">
        <v>18</v>
      </c>
      <c r="B18" s="14">
        <v>34634.78</v>
      </c>
      <c r="D18" s="13"/>
      <c r="E18" s="14">
        <v>34634.78</v>
      </c>
      <c r="F18" s="13"/>
      <c r="G18" s="13"/>
      <c r="H18" s="13"/>
      <c r="J18" s="18">
        <f t="shared" si="0"/>
        <v>0</v>
      </c>
      <c r="S18" s="3"/>
    </row>
    <row r="19" spans="1:19" ht="14.25" customHeight="1" x14ac:dyDescent="0.2">
      <c r="A19" s="10" t="s">
        <v>31</v>
      </c>
      <c r="B19" s="25">
        <f>SUM(B17:B18)</f>
        <v>421683.41000000003</v>
      </c>
      <c r="D19" s="25">
        <f>SUM(D17:D18)</f>
        <v>375292.3</v>
      </c>
      <c r="E19" s="25">
        <f t="shared" ref="E19" si="7">SUM(E17:E18)</f>
        <v>34634.78</v>
      </c>
      <c r="F19" s="26">
        <f t="shared" ref="F19" si="8">SUM(F17:F18)</f>
        <v>0</v>
      </c>
      <c r="G19" s="25">
        <f t="shared" ref="G19" si="9">SUM(G17:G18)</f>
        <v>0</v>
      </c>
      <c r="H19" s="25">
        <f t="shared" ref="H19" si="10">SUM(H17:H18)</f>
        <v>11756.33</v>
      </c>
      <c r="J19" s="24">
        <f>SUM(J17:J18)</f>
        <v>1.6370904631912708E-11</v>
      </c>
      <c r="S19" s="3"/>
    </row>
    <row r="20" spans="1:19" ht="14.25" customHeight="1" x14ac:dyDescent="0.2">
      <c r="A20" s="3"/>
      <c r="B20" s="5"/>
      <c r="E20" s="5"/>
      <c r="J20" s="19"/>
      <c r="S20" s="3"/>
    </row>
    <row r="21" spans="1:19" ht="14.25" customHeight="1" x14ac:dyDescent="0.25">
      <c r="A21" s="8" t="s">
        <v>34</v>
      </c>
      <c r="B21" s="27"/>
      <c r="E21" s="5"/>
      <c r="J21" s="19"/>
      <c r="S21" s="3"/>
    </row>
    <row r="22" spans="1:19" ht="14.25" customHeight="1" x14ac:dyDescent="0.2">
      <c r="A22" s="7" t="s">
        <v>28</v>
      </c>
      <c r="B22" s="9" t="s">
        <v>30</v>
      </c>
      <c r="D22" s="15"/>
      <c r="E22" s="16"/>
      <c r="F22" s="16"/>
      <c r="G22" s="16"/>
      <c r="H22" s="16"/>
      <c r="J22" s="16"/>
      <c r="S22" s="3"/>
    </row>
    <row r="23" spans="1:19" ht="14.25" customHeight="1" x14ac:dyDescent="0.2">
      <c r="A23" s="3" t="s">
        <v>0</v>
      </c>
      <c r="B23" s="5">
        <v>8087.5</v>
      </c>
      <c r="D23" s="32"/>
      <c r="E23" s="32"/>
      <c r="F23" s="32"/>
      <c r="G23" s="32"/>
      <c r="H23" s="32"/>
      <c r="J23" s="33">
        <f t="shared" si="0"/>
        <v>8087.5</v>
      </c>
      <c r="L23">
        <v>15</v>
      </c>
      <c r="S23" s="3"/>
    </row>
    <row r="24" spans="1:19" ht="14.25" customHeight="1" x14ac:dyDescent="0.2">
      <c r="A24" s="3" t="s">
        <v>4</v>
      </c>
      <c r="B24" s="5">
        <v>15000</v>
      </c>
      <c r="D24" s="12"/>
      <c r="E24" s="12"/>
      <c r="F24" s="12"/>
      <c r="G24" s="12"/>
      <c r="H24" s="12"/>
      <c r="J24" s="17">
        <f t="shared" si="0"/>
        <v>15000</v>
      </c>
      <c r="L24">
        <v>15</v>
      </c>
      <c r="S24" s="3"/>
    </row>
    <row r="25" spans="1:19" ht="14.25" customHeight="1" x14ac:dyDescent="0.2">
      <c r="A25" s="3" t="s">
        <v>5</v>
      </c>
      <c r="B25" s="5">
        <v>112649.8</v>
      </c>
      <c r="D25" s="13"/>
      <c r="E25" s="13"/>
      <c r="F25" s="13"/>
      <c r="G25" s="13"/>
      <c r="H25" s="13"/>
      <c r="J25" s="18">
        <f t="shared" si="0"/>
        <v>112649.8</v>
      </c>
      <c r="L25">
        <v>15</v>
      </c>
      <c r="S25" s="3"/>
    </row>
    <row r="26" spans="1:19" ht="14.25" customHeight="1" x14ac:dyDescent="0.2">
      <c r="A26" s="10" t="s">
        <v>31</v>
      </c>
      <c r="B26" s="25">
        <f>SUM(B23:B25)</f>
        <v>135737.29999999999</v>
      </c>
      <c r="D26" s="25">
        <f>SUM(D24:D25)</f>
        <v>0</v>
      </c>
      <c r="E26" s="25">
        <f t="shared" ref="E26" si="11">SUM(E24:E25)</f>
        <v>0</v>
      </c>
      <c r="F26" s="26">
        <f t="shared" ref="F26" si="12">SUM(F24:F25)</f>
        <v>0</v>
      </c>
      <c r="G26" s="25">
        <f t="shared" ref="G26" si="13">SUM(G24:G25)</f>
        <v>0</v>
      </c>
      <c r="H26" s="25">
        <f t="shared" ref="H26" si="14">SUM(H24:H25)</f>
        <v>0</v>
      </c>
      <c r="J26" s="24">
        <f>SUM(J23:J25)</f>
        <v>135737.29999999999</v>
      </c>
      <c r="S26" s="3"/>
    </row>
    <row r="27" spans="1:19" ht="14.25" customHeight="1" x14ac:dyDescent="0.2">
      <c r="A27" s="3"/>
      <c r="B27" s="5"/>
      <c r="J27" s="19"/>
      <c r="S27" s="3"/>
    </row>
    <row r="28" spans="1:19" ht="14.25" customHeight="1" x14ac:dyDescent="0.25">
      <c r="A28" s="8" t="s">
        <v>35</v>
      </c>
      <c r="B28" s="27"/>
      <c r="E28" s="5"/>
      <c r="J28" s="19"/>
    </row>
    <row r="29" spans="1:19" ht="14.25" customHeight="1" x14ac:dyDescent="0.2">
      <c r="A29" s="7" t="s">
        <v>28</v>
      </c>
      <c r="B29" s="9" t="s">
        <v>30</v>
      </c>
      <c r="D29" s="15"/>
      <c r="E29" s="16"/>
      <c r="F29" s="16"/>
      <c r="G29" s="16"/>
      <c r="H29" s="16"/>
      <c r="J29" s="16"/>
    </row>
    <row r="30" spans="1:19" ht="14.25" customHeight="1" x14ac:dyDescent="0.2">
      <c r="A30" s="3" t="s">
        <v>12</v>
      </c>
      <c r="B30" s="5">
        <v>8816.4500000000007</v>
      </c>
      <c r="D30" s="32"/>
      <c r="E30" s="32"/>
      <c r="F30" s="32"/>
      <c r="G30" s="32"/>
      <c r="H30" s="32"/>
      <c r="J30" s="33">
        <f t="shared" si="0"/>
        <v>8816.4500000000007</v>
      </c>
      <c r="L30">
        <v>5</v>
      </c>
    </row>
    <row r="31" spans="1:19" ht="14.25" customHeight="1" x14ac:dyDescent="0.2">
      <c r="A31" s="3" t="s">
        <v>13</v>
      </c>
      <c r="B31" s="5">
        <v>6754.56</v>
      </c>
      <c r="D31" s="12"/>
      <c r="E31" s="12"/>
      <c r="F31" s="12"/>
      <c r="G31" s="12"/>
      <c r="H31" s="12"/>
      <c r="J31" s="17">
        <f t="shared" si="0"/>
        <v>6754.56</v>
      </c>
      <c r="L31">
        <v>5</v>
      </c>
    </row>
    <row r="32" spans="1:19" ht="14.25" customHeight="1" x14ac:dyDescent="0.2">
      <c r="A32" s="3" t="s">
        <v>15</v>
      </c>
      <c r="B32" s="5">
        <v>33085.58</v>
      </c>
      <c r="D32" s="12"/>
      <c r="E32" s="12"/>
      <c r="F32" s="12"/>
      <c r="G32" s="12"/>
      <c r="H32" s="12"/>
      <c r="J32" s="17">
        <f t="shared" si="0"/>
        <v>33085.58</v>
      </c>
      <c r="L32">
        <v>5</v>
      </c>
    </row>
    <row r="33" spans="1:12" ht="14.25" customHeight="1" x14ac:dyDescent="0.2">
      <c r="A33" s="3" t="s">
        <v>16</v>
      </c>
      <c r="B33" s="5">
        <v>51656</v>
      </c>
      <c r="D33" s="13"/>
      <c r="E33" s="13"/>
      <c r="F33" s="13"/>
      <c r="G33" s="13"/>
      <c r="H33" s="13"/>
      <c r="J33" s="18">
        <f t="shared" si="0"/>
        <v>51656</v>
      </c>
      <c r="L33">
        <v>5</v>
      </c>
    </row>
    <row r="34" spans="1:12" ht="14.25" customHeight="1" x14ac:dyDescent="0.2">
      <c r="A34" s="10" t="s">
        <v>31</v>
      </c>
      <c r="B34" s="25">
        <f>SUM(B30:B33)</f>
        <v>100312.59</v>
      </c>
      <c r="D34" s="25">
        <f>SUM(D32:D33)</f>
        <v>0</v>
      </c>
      <c r="E34" s="25">
        <f t="shared" ref="E34" si="15">SUM(E32:E33)</f>
        <v>0</v>
      </c>
      <c r="F34" s="26">
        <f t="shared" ref="F34" si="16">SUM(F32:F33)</f>
        <v>0</v>
      </c>
      <c r="G34" s="25">
        <f t="shared" ref="G34" si="17">SUM(G32:G33)</f>
        <v>0</v>
      </c>
      <c r="H34" s="25">
        <f t="shared" ref="H34" si="18">SUM(H32:H33)</f>
        <v>0</v>
      </c>
      <c r="J34" s="24">
        <f>SUM(J30:J33)</f>
        <v>100312.59</v>
      </c>
    </row>
    <row r="35" spans="1:12" ht="14.25" customHeight="1" x14ac:dyDescent="0.2">
      <c r="A35" s="3"/>
      <c r="B35" s="5"/>
      <c r="J35" s="19"/>
    </row>
    <row r="36" spans="1:12" ht="14.25" customHeight="1" x14ac:dyDescent="0.25">
      <c r="A36" s="8" t="s">
        <v>36</v>
      </c>
      <c r="B36" s="27"/>
      <c r="E36" s="5"/>
      <c r="J36" s="19"/>
    </row>
    <row r="37" spans="1:12" ht="14.25" customHeight="1" x14ac:dyDescent="0.2">
      <c r="A37" s="7" t="s">
        <v>28</v>
      </c>
      <c r="B37" s="9" t="s">
        <v>30</v>
      </c>
      <c r="D37" s="15"/>
      <c r="E37" s="16"/>
      <c r="F37" s="16"/>
      <c r="G37" s="16"/>
      <c r="H37" s="16"/>
      <c r="J37" s="16"/>
    </row>
    <row r="38" spans="1:12" ht="14.25" customHeight="1" x14ac:dyDescent="0.2">
      <c r="A38" s="3" t="s">
        <v>3</v>
      </c>
      <c r="B38" s="5">
        <v>81295.75</v>
      </c>
      <c r="D38" s="32"/>
      <c r="E38" s="32"/>
      <c r="F38" s="32"/>
      <c r="G38" s="32"/>
      <c r="H38" s="32"/>
      <c r="J38" s="33">
        <f t="shared" si="0"/>
        <v>81295.75</v>
      </c>
      <c r="L38">
        <v>7</v>
      </c>
    </row>
    <row r="39" spans="1:12" ht="14.25" customHeight="1" x14ac:dyDescent="0.2">
      <c r="A39" s="3" t="s">
        <v>6</v>
      </c>
      <c r="B39" s="5">
        <v>15224.84</v>
      </c>
      <c r="D39" s="12"/>
      <c r="E39" s="12"/>
      <c r="F39" s="12"/>
      <c r="G39" s="12"/>
      <c r="H39" s="12"/>
      <c r="J39" s="17">
        <f t="shared" si="0"/>
        <v>15224.84</v>
      </c>
      <c r="L39">
        <v>5</v>
      </c>
    </row>
    <row r="40" spans="1:12" ht="14.25" customHeight="1" x14ac:dyDescent="0.2">
      <c r="A40" s="3" t="s">
        <v>7</v>
      </c>
      <c r="B40" s="5">
        <v>24589.75</v>
      </c>
      <c r="D40" s="12"/>
      <c r="E40" s="12"/>
      <c r="F40" s="12"/>
      <c r="G40" s="12"/>
      <c r="H40" s="12"/>
      <c r="J40" s="17">
        <f t="shared" si="0"/>
        <v>24589.75</v>
      </c>
      <c r="L40">
        <v>15</v>
      </c>
    </row>
    <row r="41" spans="1:12" ht="14.25" customHeight="1" x14ac:dyDescent="0.2">
      <c r="A41" s="3" t="s">
        <v>9</v>
      </c>
      <c r="B41" s="5">
        <v>10811.38</v>
      </c>
      <c r="D41" s="12"/>
      <c r="E41" s="12"/>
      <c r="F41" s="12"/>
      <c r="G41" s="12"/>
      <c r="H41" s="12"/>
      <c r="J41" s="17">
        <f t="shared" si="0"/>
        <v>10811.38</v>
      </c>
      <c r="L41">
        <v>15</v>
      </c>
    </row>
    <row r="42" spans="1:12" ht="14.25" customHeight="1" x14ac:dyDescent="0.2">
      <c r="A42" s="3" t="s">
        <v>10</v>
      </c>
      <c r="B42" s="5">
        <v>19710</v>
      </c>
      <c r="D42" s="12"/>
      <c r="E42" s="12"/>
      <c r="F42" s="12"/>
      <c r="G42" s="12"/>
      <c r="H42" s="12"/>
      <c r="J42" s="17">
        <f t="shared" si="0"/>
        <v>19710</v>
      </c>
      <c r="L42">
        <v>5</v>
      </c>
    </row>
    <row r="43" spans="1:12" ht="14.25" customHeight="1" x14ac:dyDescent="0.2">
      <c r="A43" s="3" t="s">
        <v>11</v>
      </c>
      <c r="B43" s="5">
        <v>3043.38</v>
      </c>
      <c r="D43" s="12"/>
      <c r="E43" s="12"/>
      <c r="F43" s="12"/>
      <c r="G43" s="12"/>
      <c r="H43" s="12"/>
      <c r="J43" s="17">
        <f t="shared" si="0"/>
        <v>3043.38</v>
      </c>
      <c r="L43">
        <v>7</v>
      </c>
    </row>
    <row r="44" spans="1:12" ht="14.25" customHeight="1" x14ac:dyDescent="0.2">
      <c r="A44" s="3" t="s">
        <v>14</v>
      </c>
      <c r="B44" s="5">
        <v>23400</v>
      </c>
      <c r="D44" s="12"/>
      <c r="E44" s="12"/>
      <c r="F44" s="12"/>
      <c r="G44" s="12"/>
      <c r="H44" s="12"/>
      <c r="J44" s="17">
        <f t="shared" si="0"/>
        <v>23400</v>
      </c>
      <c r="L44">
        <v>7</v>
      </c>
    </row>
    <row r="45" spans="1:12" ht="14.25" customHeight="1" x14ac:dyDescent="0.2">
      <c r="A45" s="3" t="s">
        <v>17</v>
      </c>
      <c r="B45" s="5">
        <v>18990.28</v>
      </c>
      <c r="D45" s="13"/>
      <c r="E45" s="13"/>
      <c r="F45" s="13"/>
      <c r="G45" s="13"/>
      <c r="H45" s="13"/>
      <c r="J45" s="18">
        <f t="shared" si="0"/>
        <v>18990.28</v>
      </c>
      <c r="L45">
        <v>15</v>
      </c>
    </row>
    <row r="46" spans="1:12" ht="14.25" customHeight="1" x14ac:dyDescent="0.2">
      <c r="A46" s="10" t="s">
        <v>31</v>
      </c>
      <c r="B46" s="25">
        <f>SUM(B38:B45)</f>
        <v>197065.38</v>
      </c>
      <c r="D46" s="25">
        <f>SUM(D44:D45)</f>
        <v>0</v>
      </c>
      <c r="E46" s="25">
        <f t="shared" ref="E46" si="19">SUM(E44:E45)</f>
        <v>0</v>
      </c>
      <c r="F46" s="26">
        <f t="shared" ref="F46" si="20">SUM(F44:F45)</f>
        <v>0</v>
      </c>
      <c r="G46" s="25">
        <f t="shared" ref="G46" si="21">SUM(G44:G45)</f>
        <v>0</v>
      </c>
      <c r="H46" s="25">
        <f t="shared" ref="H46" si="22">SUM(H44:H45)</f>
        <v>0</v>
      </c>
      <c r="J46" s="24">
        <f>SUM(J38:J45)</f>
        <v>197065.38</v>
      </c>
    </row>
    <row r="47" spans="1:12" ht="14.25" customHeight="1" x14ac:dyDescent="0.2">
      <c r="A47" s="3"/>
      <c r="B47" s="5"/>
      <c r="J47" s="19"/>
    </row>
    <row r="48" spans="1:12" ht="14.25" customHeight="1" x14ac:dyDescent="0.25">
      <c r="A48" s="28" t="s">
        <v>37</v>
      </c>
      <c r="B48" s="11">
        <f>+B46+B19+B13+B8+B26+B34</f>
        <v>1007617.7799999999</v>
      </c>
      <c r="D48" s="29">
        <f t="shared" ref="D48:H48" si="23">D46+D34+D26+D19+D13+D8</f>
        <v>375292.3</v>
      </c>
      <c r="E48" s="29">
        <f t="shared" si="23"/>
        <v>34634.78</v>
      </c>
      <c r="F48" s="29">
        <f t="shared" si="23"/>
        <v>58479.96</v>
      </c>
      <c r="G48" s="29">
        <f t="shared" si="23"/>
        <v>44460.34</v>
      </c>
      <c r="H48" s="29">
        <f t="shared" si="23"/>
        <v>11756.33</v>
      </c>
      <c r="J48" s="29">
        <f>J46+J34+J26+J19+J13+J8</f>
        <v>482994.06999999995</v>
      </c>
      <c r="K48" s="30"/>
    </row>
    <row r="49" spans="1:2" ht="14.25" customHeight="1" x14ac:dyDescent="0.2">
      <c r="A49" s="3"/>
    </row>
    <row r="51" spans="1:2" ht="14.25" customHeight="1" thickBot="1" x14ac:dyDescent="0.25"/>
    <row r="52" spans="1:2" ht="14.25" customHeight="1" x14ac:dyDescent="0.2">
      <c r="A52" s="35" t="s">
        <v>38</v>
      </c>
      <c r="B52" s="36">
        <f>D48+E48+F48+G48+H48</f>
        <v>524623.71</v>
      </c>
    </row>
    <row r="53" spans="1:2" ht="14.25" customHeight="1" x14ac:dyDescent="0.2">
      <c r="A53" s="37" t="s">
        <v>26</v>
      </c>
      <c r="B53" s="38">
        <f>J48</f>
        <v>482994.06999999995</v>
      </c>
    </row>
    <row r="54" spans="1:2" ht="14.25" customHeight="1" thickBot="1" x14ac:dyDescent="0.25">
      <c r="A54" s="39"/>
      <c r="B54" s="40">
        <f>SUM(B52:B53)</f>
        <v>1007617.7799999999</v>
      </c>
    </row>
  </sheetData>
  <sortState xmlns:xlrd2="http://schemas.microsoft.com/office/spreadsheetml/2017/richdata2" ref="A6:F45">
    <sortCondition ref="A6:A45"/>
  </sortState>
  <mergeCells count="1">
    <mergeCell ref="D3:G3"/>
  </mergeCells>
  <pageMargins left="0.74803149606299213" right="0.74803149606299213" top="0.98425196850393704" bottom="0.98425196850393704" header="0.51181102362204722" footer="0.51181102362204722"/>
  <pageSetup paperSize="8" orientation="landscape" r:id="rId1"/>
  <headerFooter>
    <oddFooter>&amp;L&amp;Z&amp;F: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Reohorn, Martin</dc:creator>
  <cp:keywords/>
  <dc:description/>
  <cp:lastModifiedBy>Randall, Deborah</cp:lastModifiedBy>
  <cp:lastPrinted>2025-05-27T16:01:35Z</cp:lastPrinted>
  <dcterms:created xsi:type="dcterms:W3CDTF">2025-05-27T15:40:53Z</dcterms:created>
  <dcterms:modified xsi:type="dcterms:W3CDTF">2026-02-04T09:15:23Z</dcterms:modified>
  <cp:category/>
</cp:coreProperties>
</file>